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Price Transparency\2023\"/>
    </mc:Choice>
  </mc:AlternateContent>
  <workbookProtection workbookAlgorithmName="SHA-512" workbookHashValue="k2RTpI24UiHmy9wdBPCRCP+3WlQ1M04C9OYHn9l9mQt0Ej0c4hVe1crjtSTMSoEUBx8eAw9jyjhHxCTdPHrAvg==" workbookSaltValue="OlOxD/kJKy30oF2vJBVJrQ==" workbookSpinCount="100000" lockStructure="1"/>
  <bookViews>
    <workbookView xWindow="0" yWindow="0" windowWidth="28800" windowHeight="12300"/>
  </bookViews>
  <sheets>
    <sheet name="Sheet1" sheetId="1" r:id="rId1"/>
  </sheets>
  <definedNames>
    <definedName name="_xlnm._FilterDatabase" localSheetId="0" hidden="1">Sheet1!$C$1:$C$564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03" i="1" l="1"/>
  <c r="V404" i="1"/>
  <c r="V405" i="1"/>
  <c r="V406" i="1"/>
  <c r="V407" i="1"/>
  <c r="V408" i="1"/>
  <c r="V409" i="1"/>
  <c r="V410" i="1"/>
  <c r="V411" i="1"/>
  <c r="V412" i="1"/>
  <c r="V413" i="1"/>
  <c r="V414" i="1"/>
  <c r="V415" i="1"/>
  <c r="V416" i="1"/>
  <c r="V417" i="1"/>
  <c r="V418" i="1"/>
  <c r="V419" i="1"/>
  <c r="V420" i="1"/>
  <c r="V421" i="1"/>
  <c r="V422" i="1"/>
  <c r="V423" i="1"/>
  <c r="V424" i="1"/>
  <c r="V425" i="1"/>
  <c r="V426" i="1"/>
  <c r="V427" i="1"/>
  <c r="V428" i="1"/>
  <c r="V429" i="1"/>
  <c r="V430" i="1"/>
  <c r="V431" i="1"/>
  <c r="V432" i="1"/>
  <c r="V433" i="1"/>
  <c r="V434" i="1"/>
  <c r="V435" i="1"/>
  <c r="V436" i="1"/>
  <c r="V437" i="1"/>
  <c r="V438" i="1"/>
  <c r="V439" i="1"/>
  <c r="V440" i="1"/>
  <c r="V441" i="1"/>
  <c r="V442" i="1"/>
  <c r="V443" i="1"/>
  <c r="V444" i="1"/>
  <c r="V445" i="1"/>
  <c r="V446" i="1"/>
  <c r="V447" i="1"/>
  <c r="V448" i="1"/>
  <c r="V449" i="1"/>
  <c r="V450" i="1"/>
  <c r="V451" i="1"/>
  <c r="V452" i="1"/>
  <c r="V453" i="1"/>
  <c r="V454" i="1"/>
  <c r="V455" i="1"/>
  <c r="V456" i="1"/>
  <c r="V457" i="1"/>
  <c r="V458" i="1"/>
  <c r="V459" i="1"/>
  <c r="V460" i="1"/>
  <c r="V461" i="1"/>
  <c r="V462" i="1"/>
  <c r="V463" i="1"/>
  <c r="V464" i="1"/>
  <c r="V465" i="1"/>
  <c r="V466" i="1"/>
  <c r="V467" i="1"/>
  <c r="V468" i="1"/>
  <c r="V469" i="1"/>
  <c r="V470" i="1"/>
  <c r="V471" i="1"/>
  <c r="V472" i="1"/>
  <c r="V473" i="1"/>
  <c r="V474" i="1"/>
  <c r="V475" i="1"/>
  <c r="V476" i="1"/>
  <c r="V477" i="1"/>
  <c r="V478" i="1"/>
  <c r="V479" i="1"/>
  <c r="V480" i="1"/>
  <c r="V481" i="1"/>
  <c r="V482" i="1"/>
  <c r="V483" i="1"/>
  <c r="V484" i="1"/>
  <c r="V485" i="1"/>
  <c r="V486" i="1"/>
  <c r="V487" i="1"/>
  <c r="V488" i="1"/>
  <c r="V489" i="1"/>
  <c r="V490" i="1"/>
  <c r="V491" i="1"/>
  <c r="V492" i="1"/>
  <c r="V493" i="1"/>
  <c r="V494" i="1"/>
  <c r="V495" i="1"/>
  <c r="V496" i="1"/>
  <c r="V497" i="1"/>
  <c r="V498" i="1"/>
  <c r="V499" i="1"/>
  <c r="V500" i="1"/>
  <c r="V501" i="1"/>
  <c r="V502" i="1"/>
  <c r="V503" i="1"/>
  <c r="V504" i="1"/>
  <c r="V505" i="1"/>
  <c r="V506" i="1"/>
  <c r="V507" i="1"/>
  <c r="V508" i="1"/>
  <c r="V509" i="1"/>
  <c r="V510" i="1"/>
  <c r="V511" i="1"/>
  <c r="V512" i="1"/>
  <c r="V513" i="1"/>
  <c r="V514" i="1"/>
  <c r="V515" i="1"/>
  <c r="V516" i="1"/>
  <c r="V517" i="1"/>
  <c r="V518" i="1"/>
  <c r="V519" i="1"/>
  <c r="V520" i="1"/>
  <c r="V402" i="1"/>
  <c r="V379" i="1"/>
  <c r="V380" i="1"/>
  <c r="V381" i="1"/>
  <c r="V382" i="1"/>
  <c r="V383" i="1"/>
  <c r="V384" i="1"/>
  <c r="V385" i="1"/>
  <c r="V386" i="1"/>
  <c r="V387" i="1"/>
  <c r="V388" i="1"/>
  <c r="V389" i="1"/>
  <c r="V390" i="1"/>
  <c r="V391" i="1"/>
  <c r="V392" i="1"/>
  <c r="V393" i="1"/>
  <c r="V394" i="1"/>
  <c r="V395" i="1"/>
  <c r="V396" i="1"/>
  <c r="V397" i="1"/>
  <c r="V378" i="1"/>
  <c r="V310" i="1"/>
  <c r="V313" i="1"/>
  <c r="V314" i="1"/>
  <c r="V315" i="1"/>
  <c r="V316" i="1"/>
  <c r="V317" i="1"/>
  <c r="V318" i="1"/>
  <c r="V319" i="1"/>
  <c r="V320" i="1"/>
  <c r="V321" i="1"/>
  <c r="V322" i="1"/>
  <c r="V323" i="1"/>
  <c r="V324" i="1"/>
  <c r="V325" i="1"/>
  <c r="V326" i="1"/>
  <c r="V327" i="1"/>
  <c r="V328" i="1"/>
  <c r="V329" i="1"/>
  <c r="V330" i="1"/>
  <c r="V331" i="1"/>
  <c r="V332" i="1"/>
  <c r="V333" i="1"/>
  <c r="V334" i="1"/>
  <c r="V335" i="1"/>
  <c r="V336" i="1"/>
  <c r="V337" i="1"/>
  <c r="V338" i="1"/>
  <c r="V339" i="1"/>
  <c r="V342" i="1"/>
  <c r="V343" i="1"/>
  <c r="V344" i="1"/>
  <c r="V345" i="1"/>
  <c r="V346" i="1"/>
  <c r="V347" i="1"/>
  <c r="V348" i="1"/>
  <c r="V349" i="1"/>
  <c r="V350" i="1"/>
  <c r="V351" i="1"/>
  <c r="V352" i="1"/>
  <c r="V353" i="1"/>
  <c r="V354" i="1"/>
  <c r="V355" i="1"/>
  <c r="V356" i="1"/>
  <c r="V357" i="1"/>
  <c r="V358" i="1"/>
  <c r="V359" i="1"/>
  <c r="V360" i="1"/>
  <c r="V361" i="1"/>
  <c r="V366" i="1"/>
  <c r="V367" i="1"/>
  <c r="V368" i="1"/>
  <c r="V369" i="1"/>
  <c r="V370" i="1"/>
  <c r="V371" i="1"/>
  <c r="V372" i="1"/>
  <c r="V373" i="1"/>
  <c r="V374" i="1"/>
  <c r="V309" i="1"/>
  <c r="V146" i="1"/>
  <c r="V147" i="1"/>
  <c r="V148" i="1"/>
  <c r="V151" i="1"/>
  <c r="V152" i="1"/>
  <c r="V153" i="1"/>
  <c r="V154" i="1"/>
  <c r="V157" i="1"/>
  <c r="V158" i="1"/>
  <c r="V161" i="1"/>
  <c r="V162" i="1"/>
  <c r="V163" i="1"/>
  <c r="V166" i="1"/>
  <c r="V167" i="1"/>
  <c r="V170" i="1"/>
  <c r="V171" i="1"/>
  <c r="V172" i="1"/>
  <c r="V173" i="1"/>
  <c r="V174" i="1"/>
  <c r="V177" i="1"/>
  <c r="V178" i="1"/>
  <c r="V179" i="1"/>
  <c r="V180" i="1"/>
  <c r="V181" i="1"/>
  <c r="V182" i="1"/>
  <c r="V185" i="1"/>
  <c r="V186" i="1"/>
  <c r="V187" i="1"/>
  <c r="V188" i="1"/>
  <c r="V189" i="1"/>
  <c r="V190" i="1"/>
  <c r="V191" i="1"/>
  <c r="V192" i="1"/>
  <c r="V193" i="1"/>
  <c r="V194" i="1"/>
  <c r="V195" i="1"/>
  <c r="V196" i="1"/>
  <c r="V197" i="1"/>
  <c r="V200" i="1"/>
  <c r="V201" i="1"/>
  <c r="V202" i="1"/>
  <c r="V203" i="1"/>
  <c r="V206" i="1"/>
  <c r="V207" i="1"/>
  <c r="V208" i="1"/>
  <c r="V209" i="1"/>
  <c r="V210" i="1"/>
  <c r="V211" i="1"/>
  <c r="V212" i="1"/>
  <c r="V213" i="1"/>
  <c r="V214" i="1"/>
  <c r="V217" i="1"/>
  <c r="V218" i="1"/>
  <c r="V219" i="1"/>
  <c r="V220" i="1"/>
  <c r="V221" i="1"/>
  <c r="V224" i="1"/>
  <c r="V227" i="1"/>
  <c r="V230" i="1"/>
  <c r="V231" i="1"/>
  <c r="V232" i="1"/>
  <c r="V233" i="1"/>
  <c r="V234" i="1"/>
  <c r="V235" i="1"/>
  <c r="V238" i="1"/>
  <c r="V239" i="1"/>
  <c r="V240" i="1"/>
  <c r="V241" i="1"/>
  <c r="V244" i="1"/>
  <c r="V245" i="1"/>
  <c r="V246" i="1"/>
  <c r="V247" i="1"/>
  <c r="V248" i="1"/>
  <c r="V251" i="1"/>
  <c r="V252" i="1"/>
  <c r="V253" i="1"/>
  <c r="V254" i="1"/>
  <c r="V255" i="1"/>
  <c r="V256" i="1"/>
  <c r="V257" i="1"/>
  <c r="V258" i="1"/>
  <c r="V261" i="1"/>
  <c r="V264" i="1"/>
  <c r="V265" i="1"/>
  <c r="V268" i="1"/>
  <c r="V269" i="1"/>
  <c r="V270" i="1"/>
  <c r="V271" i="1"/>
  <c r="V272" i="1"/>
  <c r="V273" i="1"/>
  <c r="V274" i="1"/>
  <c r="V275" i="1"/>
  <c r="V276" i="1"/>
  <c r="V280" i="1"/>
  <c r="V283" i="1"/>
  <c r="V284" i="1"/>
  <c r="V287" i="1"/>
  <c r="V288" i="1"/>
  <c r="V289" i="1"/>
  <c r="V290" i="1"/>
  <c r="V291" i="1"/>
  <c r="V292" i="1"/>
  <c r="V293" i="1"/>
  <c r="V294" i="1"/>
  <c r="V295" i="1"/>
  <c r="V296" i="1"/>
  <c r="V297" i="1"/>
  <c r="V298" i="1"/>
  <c r="V299" i="1"/>
  <c r="V300" i="1"/>
  <c r="V145" i="1"/>
  <c r="V116" i="1"/>
  <c r="V117" i="1"/>
  <c r="V119" i="1"/>
  <c r="V121" i="1"/>
  <c r="V123" i="1"/>
  <c r="V125" i="1"/>
  <c r="V127" i="1"/>
  <c r="V129" i="1"/>
  <c r="V131" i="1"/>
  <c r="V133" i="1"/>
  <c r="V135" i="1"/>
  <c r="V136" i="1"/>
  <c r="V138" i="1"/>
  <c r="V139" i="1"/>
  <c r="V114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96" i="1"/>
  <c r="V93" i="1"/>
  <c r="V85" i="1"/>
  <c r="V86" i="1"/>
  <c r="V87" i="1"/>
  <c r="V88" i="1"/>
  <c r="V89" i="1"/>
  <c r="V90" i="1"/>
  <c r="V91" i="1"/>
  <c r="V82" i="1"/>
  <c r="V67" i="1"/>
  <c r="V63" i="1"/>
  <c r="V8" i="1"/>
  <c r="V9" i="1"/>
  <c r="V10" i="1"/>
  <c r="V12" i="1"/>
  <c r="V13" i="1"/>
  <c r="V16" i="1"/>
  <c r="V17" i="1"/>
  <c r="V19" i="1"/>
  <c r="V20" i="1"/>
  <c r="V22" i="1"/>
  <c r="V23" i="1"/>
  <c r="V24" i="1"/>
  <c r="V26" i="1"/>
  <c r="V27" i="1"/>
  <c r="V28" i="1"/>
  <c r="V30" i="1"/>
  <c r="V31" i="1"/>
  <c r="V33" i="1"/>
  <c r="V34" i="1"/>
  <c r="V35" i="1"/>
  <c r="V37" i="1"/>
  <c r="V38" i="1"/>
  <c r="V40" i="1"/>
  <c r="V41" i="1"/>
  <c r="V42" i="1"/>
  <c r="V44" i="1"/>
  <c r="V45" i="1"/>
  <c r="V47" i="1"/>
  <c r="V48" i="1"/>
  <c r="V49" i="1"/>
  <c r="V50" i="1"/>
  <c r="V52" i="1"/>
  <c r="V53" i="1"/>
  <c r="V54" i="1"/>
  <c r="V56" i="1"/>
  <c r="V57" i="1"/>
  <c r="V59" i="1"/>
  <c r="V60" i="1"/>
  <c r="V61" i="1"/>
  <c r="V7" i="1"/>
  <c r="T277" i="1"/>
  <c r="T280" i="1"/>
  <c r="T283" i="1"/>
  <c r="T284" i="1"/>
  <c r="T287" i="1"/>
  <c r="T288" i="1"/>
  <c r="T289" i="1"/>
  <c r="T290" i="1"/>
  <c r="T291" i="1"/>
  <c r="T292" i="1"/>
  <c r="T293" i="1"/>
  <c r="T294" i="1"/>
  <c r="T295" i="1"/>
  <c r="T296" i="1"/>
  <c r="T297" i="1"/>
  <c r="T298" i="1"/>
  <c r="T299" i="1"/>
  <c r="T300" i="1"/>
  <c r="T224" i="1"/>
  <c r="T227" i="1"/>
  <c r="T230" i="1"/>
  <c r="T231" i="1"/>
  <c r="T232" i="1"/>
  <c r="T233" i="1"/>
  <c r="T234" i="1"/>
  <c r="T235" i="1"/>
  <c r="T238" i="1"/>
  <c r="T239" i="1"/>
  <c r="T240" i="1"/>
  <c r="T241" i="1"/>
  <c r="T244" i="1"/>
  <c r="T245" i="1"/>
  <c r="T246" i="1"/>
  <c r="T247" i="1"/>
  <c r="T248" i="1"/>
  <c r="T251" i="1"/>
  <c r="T252" i="1"/>
  <c r="T253" i="1"/>
  <c r="T254" i="1"/>
  <c r="T255" i="1"/>
  <c r="T256" i="1"/>
  <c r="T257" i="1"/>
  <c r="T258" i="1"/>
  <c r="T261" i="1"/>
  <c r="T264" i="1"/>
  <c r="T265" i="1"/>
  <c r="T268" i="1"/>
  <c r="T269" i="1"/>
  <c r="T270" i="1"/>
  <c r="T271" i="1"/>
  <c r="T272" i="1"/>
  <c r="T273" i="1"/>
  <c r="T274" i="1"/>
  <c r="T275" i="1"/>
  <c r="T276" i="1"/>
  <c r="T217" i="1"/>
  <c r="T218" i="1"/>
  <c r="T219" i="1"/>
  <c r="T220" i="1"/>
  <c r="T221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200" i="1"/>
  <c r="T201" i="1"/>
  <c r="T202" i="1"/>
  <c r="T203" i="1"/>
  <c r="T206" i="1"/>
  <c r="T207" i="1"/>
  <c r="T208" i="1"/>
  <c r="T209" i="1"/>
  <c r="T210" i="1"/>
  <c r="T211" i="1"/>
  <c r="T212" i="1"/>
  <c r="T213" i="1"/>
  <c r="T214" i="1"/>
  <c r="T170" i="1"/>
  <c r="T171" i="1"/>
  <c r="T172" i="1"/>
  <c r="T173" i="1"/>
  <c r="T174" i="1"/>
  <c r="T177" i="1"/>
  <c r="T178" i="1"/>
  <c r="T179" i="1"/>
  <c r="T180" i="1"/>
  <c r="T181" i="1"/>
  <c r="T182" i="1"/>
  <c r="T167" i="1"/>
  <c r="T166" i="1"/>
  <c r="T162" i="1"/>
  <c r="T163" i="1"/>
  <c r="T161" i="1"/>
  <c r="T158" i="1"/>
  <c r="T157" i="1"/>
  <c r="T151" i="1"/>
  <c r="T152" i="1"/>
  <c r="T153" i="1"/>
  <c r="T154" i="1"/>
  <c r="T146" i="1"/>
  <c r="T147" i="1"/>
  <c r="T148" i="1"/>
  <c r="T145" i="1"/>
  <c r="T119" i="1"/>
  <c r="T117" i="1"/>
  <c r="T116" i="1"/>
  <c r="S139" i="1"/>
  <c r="S138" i="1"/>
  <c r="S117" i="1"/>
  <c r="S119" i="1"/>
  <c r="S121" i="1"/>
  <c r="S123" i="1"/>
  <c r="S125" i="1"/>
  <c r="S127" i="1"/>
  <c r="S129" i="1"/>
  <c r="S131" i="1"/>
  <c r="S133" i="1"/>
  <c r="S135" i="1"/>
  <c r="S136" i="1"/>
  <c r="S116" i="1"/>
  <c r="T114" i="1"/>
  <c r="S114" i="1"/>
  <c r="T105" i="1"/>
  <c r="T109" i="1"/>
  <c r="T110" i="1"/>
  <c r="T111" i="1"/>
  <c r="T112" i="1"/>
  <c r="T108" i="1"/>
  <c r="S109" i="1"/>
  <c r="S110" i="1"/>
  <c r="S111" i="1"/>
  <c r="S112" i="1"/>
  <c r="S108" i="1"/>
  <c r="S106" i="1"/>
  <c r="S107" i="1"/>
  <c r="S105" i="1"/>
  <c r="T103" i="1"/>
  <c r="T102" i="1"/>
  <c r="S102" i="1"/>
  <c r="T99" i="1"/>
  <c r="S99" i="1"/>
  <c r="T96" i="1"/>
  <c r="S96" i="1"/>
  <c r="T90" i="1"/>
  <c r="T91" i="1"/>
  <c r="T89" i="1"/>
  <c r="T87" i="1"/>
  <c r="T85" i="1"/>
  <c r="S90" i="1"/>
  <c r="S91" i="1"/>
  <c r="S89" i="1"/>
  <c r="S87" i="1"/>
  <c r="S85" i="1"/>
  <c r="T82" i="1"/>
  <c r="S82" i="1"/>
  <c r="T77" i="1"/>
  <c r="T78" i="1"/>
  <c r="T79" i="1"/>
  <c r="T80" i="1"/>
  <c r="T70" i="1"/>
  <c r="T71" i="1"/>
  <c r="T72" i="1"/>
  <c r="T73" i="1"/>
  <c r="T74" i="1"/>
  <c r="T75" i="1"/>
  <c r="T76" i="1"/>
  <c r="T69" i="1"/>
  <c r="T67" i="1"/>
  <c r="S67" i="1"/>
  <c r="S63" i="1"/>
  <c r="S59" i="1"/>
  <c r="T56" i="1"/>
  <c r="S56" i="1"/>
  <c r="S52" i="1"/>
  <c r="S47" i="1"/>
  <c r="S44" i="1"/>
  <c r="T44" i="1"/>
  <c r="S40" i="1"/>
  <c r="S37" i="1"/>
  <c r="S33" i="1"/>
  <c r="S30" i="1"/>
  <c r="S26" i="1"/>
  <c r="S22" i="1"/>
  <c r="T19" i="1"/>
  <c r="S19" i="1"/>
  <c r="T16" i="1"/>
  <c r="S16" i="1"/>
  <c r="T12" i="1"/>
  <c r="S12" i="1"/>
  <c r="T7" i="1"/>
  <c r="O155" i="1"/>
  <c r="O154" i="1"/>
  <c r="O153" i="1"/>
  <c r="O152" i="1"/>
  <c r="O151" i="1"/>
  <c r="O150" i="1"/>
  <c r="O149" i="1"/>
  <c r="O148" i="1"/>
  <c r="O147" i="1"/>
  <c r="O146" i="1"/>
  <c r="O145" i="1"/>
  <c r="O157" i="1"/>
  <c r="O158" i="1"/>
  <c r="O161" i="1"/>
  <c r="O162" i="1"/>
  <c r="O163" i="1"/>
  <c r="O166" i="1"/>
  <c r="O167" i="1"/>
  <c r="O170" i="1"/>
  <c r="O171" i="1"/>
  <c r="O172" i="1"/>
  <c r="O173" i="1"/>
  <c r="O174" i="1"/>
  <c r="O182" i="1"/>
  <c r="O181" i="1"/>
  <c r="O180" i="1"/>
  <c r="O179" i="1"/>
  <c r="O178" i="1"/>
  <c r="O177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203" i="1"/>
  <c r="O202" i="1"/>
  <c r="O201" i="1"/>
  <c r="O200" i="1"/>
  <c r="O214" i="1"/>
  <c r="O213" i="1"/>
  <c r="O212" i="1"/>
  <c r="O211" i="1"/>
  <c r="O210" i="1"/>
  <c r="O209" i="1"/>
  <c r="O208" i="1"/>
  <c r="O207" i="1"/>
  <c r="O206" i="1"/>
  <c r="O221" i="1"/>
  <c r="O220" i="1"/>
  <c r="O219" i="1"/>
  <c r="O218" i="1"/>
  <c r="O217" i="1"/>
  <c r="O224" i="1"/>
  <c r="O227" i="1"/>
  <c r="O235" i="1"/>
  <c r="O234" i="1"/>
  <c r="O233" i="1"/>
  <c r="O232" i="1"/>
  <c r="O231" i="1"/>
  <c r="O230" i="1"/>
  <c r="O241" i="1"/>
  <c r="O240" i="1"/>
  <c r="O239" i="1"/>
  <c r="O238" i="1"/>
  <c r="O248" i="1"/>
  <c r="O247" i="1"/>
  <c r="O246" i="1"/>
  <c r="O245" i="1"/>
  <c r="O244" i="1"/>
  <c r="O258" i="1"/>
  <c r="O257" i="1"/>
  <c r="O256" i="1"/>
  <c r="O255" i="1"/>
  <c r="O254" i="1"/>
  <c r="O253" i="1"/>
  <c r="O252" i="1"/>
  <c r="O251" i="1"/>
  <c r="O261" i="1"/>
  <c r="O264" i="1"/>
  <c r="O265" i="1"/>
  <c r="O269" i="1"/>
  <c r="O270" i="1"/>
  <c r="O271" i="1"/>
  <c r="O272" i="1"/>
  <c r="O273" i="1"/>
  <c r="O274" i="1"/>
  <c r="O275" i="1"/>
  <c r="O276" i="1"/>
  <c r="O268" i="1"/>
  <c r="O280" i="1"/>
  <c r="O284" i="1"/>
  <c r="O283" i="1"/>
  <c r="O291" i="1"/>
  <c r="O292" i="1"/>
  <c r="O293" i="1"/>
  <c r="O294" i="1"/>
  <c r="O295" i="1"/>
  <c r="O296" i="1"/>
  <c r="O297" i="1"/>
  <c r="O298" i="1"/>
  <c r="O299" i="1"/>
  <c r="O300" i="1"/>
  <c r="O29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405" i="1"/>
  <c r="O406" i="1"/>
  <c r="O407" i="1"/>
  <c r="O408" i="1"/>
  <c r="O409" i="1"/>
  <c r="O410" i="1"/>
  <c r="O404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79" i="1"/>
  <c r="Q7" i="1"/>
  <c r="M22" i="1" l="1"/>
  <c r="S405" i="1" l="1"/>
  <c r="S409" i="1"/>
  <c r="S413" i="1"/>
  <c r="S417" i="1"/>
  <c r="S421" i="1"/>
  <c r="S425" i="1"/>
  <c r="S429" i="1"/>
  <c r="S433" i="1"/>
  <c r="S437" i="1"/>
  <c r="S441" i="1"/>
  <c r="S445" i="1"/>
  <c r="S449" i="1"/>
  <c r="S453" i="1"/>
  <c r="S457" i="1"/>
  <c r="S461" i="1"/>
  <c r="S465" i="1"/>
  <c r="S469" i="1"/>
  <c r="S473" i="1"/>
  <c r="S477" i="1"/>
  <c r="S481" i="1"/>
  <c r="S485" i="1"/>
  <c r="S489" i="1"/>
  <c r="S493" i="1"/>
  <c r="S497" i="1"/>
  <c r="S501" i="1"/>
  <c r="S505" i="1"/>
  <c r="S509" i="1"/>
  <c r="S513" i="1"/>
  <c r="S517" i="1"/>
  <c r="S402" i="1"/>
  <c r="S403" i="1"/>
  <c r="S404" i="1"/>
  <c r="S406" i="1"/>
  <c r="S407" i="1"/>
  <c r="S408" i="1"/>
  <c r="S410" i="1"/>
  <c r="S411" i="1"/>
  <c r="S412" i="1"/>
  <c r="S414" i="1"/>
  <c r="S415" i="1"/>
  <c r="S416" i="1"/>
  <c r="S418" i="1"/>
  <c r="S419" i="1"/>
  <c r="S420" i="1"/>
  <c r="S422" i="1"/>
  <c r="S423" i="1"/>
  <c r="S424" i="1"/>
  <c r="S426" i="1"/>
  <c r="S427" i="1"/>
  <c r="S428" i="1"/>
  <c r="S430" i="1"/>
  <c r="S431" i="1"/>
  <c r="S432" i="1"/>
  <c r="S434" i="1"/>
  <c r="S435" i="1"/>
  <c r="S436" i="1"/>
  <c r="S438" i="1"/>
  <c r="S439" i="1"/>
  <c r="S440" i="1"/>
  <c r="S442" i="1"/>
  <c r="S443" i="1"/>
  <c r="S444" i="1"/>
  <c r="S446" i="1"/>
  <c r="S447" i="1"/>
  <c r="S448" i="1"/>
  <c r="S450" i="1"/>
  <c r="S451" i="1"/>
  <c r="S452" i="1"/>
  <c r="S454" i="1"/>
  <c r="S455" i="1"/>
  <c r="S456" i="1"/>
  <c r="S458" i="1"/>
  <c r="S459" i="1"/>
  <c r="S460" i="1"/>
  <c r="S462" i="1"/>
  <c r="S463" i="1"/>
  <c r="S464" i="1"/>
  <c r="S466" i="1"/>
  <c r="S467" i="1"/>
  <c r="S468" i="1"/>
  <c r="S470" i="1"/>
  <c r="S471" i="1"/>
  <c r="S472" i="1"/>
  <c r="S474" i="1"/>
  <c r="S475" i="1"/>
  <c r="S476" i="1"/>
  <c r="S478" i="1"/>
  <c r="S479" i="1"/>
  <c r="S480" i="1"/>
  <c r="S482" i="1"/>
  <c r="S483" i="1"/>
  <c r="S484" i="1"/>
  <c r="S486" i="1"/>
  <c r="S487" i="1"/>
  <c r="S488" i="1"/>
  <c r="S490" i="1"/>
  <c r="S491" i="1"/>
  <c r="S492" i="1"/>
  <c r="S494" i="1"/>
  <c r="S495" i="1"/>
  <c r="S496" i="1"/>
  <c r="S498" i="1"/>
  <c r="S499" i="1"/>
  <c r="S500" i="1"/>
  <c r="S502" i="1"/>
  <c r="S503" i="1"/>
  <c r="S504" i="1"/>
  <c r="S506" i="1"/>
  <c r="S507" i="1"/>
  <c r="S508" i="1"/>
  <c r="S510" i="1"/>
  <c r="S511" i="1"/>
  <c r="S512" i="1"/>
  <c r="S514" i="1"/>
  <c r="S515" i="1"/>
  <c r="S516" i="1"/>
  <c r="S518" i="1"/>
  <c r="S519" i="1"/>
  <c r="S520" i="1"/>
  <c r="R403" i="1"/>
  <c r="Q403" i="1" s="1"/>
  <c r="R405" i="1"/>
  <c r="R406" i="1"/>
  <c r="Q406" i="1" s="1"/>
  <c r="R408" i="1"/>
  <c r="Q408" i="1" s="1"/>
  <c r="R409" i="1"/>
  <c r="R410" i="1"/>
  <c r="Q410" i="1" s="1"/>
  <c r="R411" i="1"/>
  <c r="Q411" i="1" s="1"/>
  <c r="R413" i="1"/>
  <c r="Q413" i="1" s="1"/>
  <c r="R414" i="1"/>
  <c r="Q414" i="1" s="1"/>
  <c r="R416" i="1"/>
  <c r="R417" i="1"/>
  <c r="Q417" i="1" s="1"/>
  <c r="R418" i="1"/>
  <c r="Q418" i="1" s="1"/>
  <c r="R419" i="1"/>
  <c r="Q419" i="1" s="1"/>
  <c r="R421" i="1"/>
  <c r="R422" i="1"/>
  <c r="Q422" i="1" s="1"/>
  <c r="R424" i="1"/>
  <c r="Q424" i="1" s="1"/>
  <c r="R425" i="1"/>
  <c r="R426" i="1"/>
  <c r="Q426" i="1" s="1"/>
  <c r="R427" i="1"/>
  <c r="Q427" i="1" s="1"/>
  <c r="R429" i="1"/>
  <c r="Q429" i="1" s="1"/>
  <c r="R430" i="1"/>
  <c r="Q430" i="1" s="1"/>
  <c r="R432" i="1"/>
  <c r="R433" i="1"/>
  <c r="Q433" i="1" s="1"/>
  <c r="R434" i="1"/>
  <c r="Q434" i="1" s="1"/>
  <c r="R435" i="1"/>
  <c r="Q435" i="1" s="1"/>
  <c r="R437" i="1"/>
  <c r="R438" i="1"/>
  <c r="Q438" i="1" s="1"/>
  <c r="R440" i="1"/>
  <c r="R441" i="1"/>
  <c r="R442" i="1"/>
  <c r="Q442" i="1" s="1"/>
  <c r="R443" i="1"/>
  <c r="Q443" i="1" s="1"/>
  <c r="R445" i="1"/>
  <c r="Q445" i="1" s="1"/>
  <c r="R446" i="1"/>
  <c r="Q446" i="1" s="1"/>
  <c r="R448" i="1"/>
  <c r="R449" i="1"/>
  <c r="Q449" i="1" s="1"/>
  <c r="R450" i="1"/>
  <c r="Q450" i="1" s="1"/>
  <c r="R451" i="1"/>
  <c r="Q451" i="1" s="1"/>
  <c r="R453" i="1"/>
  <c r="R454" i="1"/>
  <c r="Q454" i="1" s="1"/>
  <c r="R456" i="1"/>
  <c r="Q456" i="1" s="1"/>
  <c r="R457" i="1"/>
  <c r="R458" i="1"/>
  <c r="Q458" i="1" s="1"/>
  <c r="R459" i="1"/>
  <c r="Q459" i="1" s="1"/>
  <c r="R461" i="1"/>
  <c r="R462" i="1"/>
  <c r="Q462" i="1" s="1"/>
  <c r="R464" i="1"/>
  <c r="R465" i="1"/>
  <c r="Q465" i="1" s="1"/>
  <c r="R466" i="1"/>
  <c r="Q466" i="1" s="1"/>
  <c r="R467" i="1"/>
  <c r="Q467" i="1" s="1"/>
  <c r="R469" i="1"/>
  <c r="R470" i="1"/>
  <c r="Q470" i="1" s="1"/>
  <c r="R473" i="1"/>
  <c r="Q473" i="1" s="1"/>
  <c r="R474" i="1"/>
  <c r="Q474" i="1" s="1"/>
  <c r="R475" i="1"/>
  <c r="Q475" i="1" s="1"/>
  <c r="R477" i="1"/>
  <c r="R478" i="1"/>
  <c r="Q478" i="1" s="1"/>
  <c r="R481" i="1"/>
  <c r="R482" i="1"/>
  <c r="Q482" i="1" s="1"/>
  <c r="R483" i="1"/>
  <c r="Q483" i="1" s="1"/>
  <c r="R485" i="1"/>
  <c r="Q485" i="1" s="1"/>
  <c r="R486" i="1"/>
  <c r="Q486" i="1" s="1"/>
  <c r="R489" i="1"/>
  <c r="R490" i="1"/>
  <c r="Q490" i="1" s="1"/>
  <c r="R491" i="1"/>
  <c r="Q491" i="1" s="1"/>
  <c r="R493" i="1"/>
  <c r="R494" i="1"/>
  <c r="Q494" i="1" s="1"/>
  <c r="R497" i="1"/>
  <c r="R498" i="1"/>
  <c r="Q498" i="1" s="1"/>
  <c r="R499" i="1"/>
  <c r="Q499" i="1" s="1"/>
  <c r="R501" i="1"/>
  <c r="R502" i="1"/>
  <c r="Q502" i="1" s="1"/>
  <c r="R505" i="1"/>
  <c r="R506" i="1"/>
  <c r="Q506" i="1" s="1"/>
  <c r="R507" i="1"/>
  <c r="Q507" i="1" s="1"/>
  <c r="R509" i="1"/>
  <c r="Q509" i="1" s="1"/>
  <c r="R510" i="1"/>
  <c r="Q510" i="1" s="1"/>
  <c r="R513" i="1"/>
  <c r="R514" i="1"/>
  <c r="Q514" i="1" s="1"/>
  <c r="R515" i="1"/>
  <c r="Q515" i="1" s="1"/>
  <c r="R517" i="1"/>
  <c r="Q517" i="1" s="1"/>
  <c r="R520" i="1"/>
  <c r="S315" i="1"/>
  <c r="S320" i="1"/>
  <c r="S323" i="1"/>
  <c r="S331" i="1"/>
  <c r="S336" i="1"/>
  <c r="S346" i="1"/>
  <c r="S354" i="1"/>
  <c r="S366" i="1"/>
  <c r="S374" i="1"/>
  <c r="S385" i="1"/>
  <c r="S393" i="1"/>
  <c r="S379" i="1"/>
  <c r="S380" i="1"/>
  <c r="S381" i="1"/>
  <c r="S382" i="1"/>
  <c r="S383" i="1"/>
  <c r="S384" i="1"/>
  <c r="S386" i="1"/>
  <c r="S387" i="1"/>
  <c r="S388" i="1"/>
  <c r="S389" i="1"/>
  <c r="S390" i="1"/>
  <c r="S391" i="1"/>
  <c r="S392" i="1"/>
  <c r="S394" i="1"/>
  <c r="S395" i="1"/>
  <c r="S396" i="1"/>
  <c r="S397" i="1"/>
  <c r="S378" i="1"/>
  <c r="R379" i="1"/>
  <c r="R381" i="1"/>
  <c r="Q381" i="1" s="1"/>
  <c r="R382" i="1"/>
  <c r="Q382" i="1" s="1"/>
  <c r="R383" i="1"/>
  <c r="R386" i="1"/>
  <c r="Q386" i="1" s="1"/>
  <c r="R387" i="1"/>
  <c r="R389" i="1"/>
  <c r="Q389" i="1" s="1"/>
  <c r="R390" i="1"/>
  <c r="Q390" i="1" s="1"/>
  <c r="R391" i="1"/>
  <c r="R394" i="1"/>
  <c r="Q394" i="1" s="1"/>
  <c r="R395" i="1"/>
  <c r="Q395" i="1" s="1"/>
  <c r="R397" i="1"/>
  <c r="Q397" i="1" s="1"/>
  <c r="R378" i="1"/>
  <c r="Q378" i="1" s="1"/>
  <c r="S314" i="1"/>
  <c r="S316" i="1"/>
  <c r="S317" i="1"/>
  <c r="S318" i="1"/>
  <c r="S319" i="1"/>
  <c r="S321" i="1"/>
  <c r="S322" i="1"/>
  <c r="O323" i="1"/>
  <c r="O324" i="1"/>
  <c r="S324" i="1" s="1"/>
  <c r="S325" i="1"/>
  <c r="S326" i="1"/>
  <c r="S327" i="1"/>
  <c r="S328" i="1"/>
  <c r="S329" i="1"/>
  <c r="S330" i="1"/>
  <c r="S332" i="1"/>
  <c r="S333" i="1"/>
  <c r="S334" i="1"/>
  <c r="S335" i="1"/>
  <c r="S337" i="1"/>
  <c r="S338" i="1"/>
  <c r="S339" i="1"/>
  <c r="S342" i="1"/>
  <c r="S343" i="1"/>
  <c r="S344" i="1"/>
  <c r="S345" i="1"/>
  <c r="S347" i="1"/>
  <c r="S348" i="1"/>
  <c r="S349" i="1"/>
  <c r="S350" i="1"/>
  <c r="S351" i="1"/>
  <c r="S352" i="1"/>
  <c r="S353" i="1"/>
  <c r="S355" i="1"/>
  <c r="S356" i="1"/>
  <c r="S357" i="1"/>
  <c r="S358" i="1"/>
  <c r="S359" i="1"/>
  <c r="S360" i="1"/>
  <c r="S361" i="1"/>
  <c r="S367" i="1"/>
  <c r="S368" i="1"/>
  <c r="S369" i="1"/>
  <c r="S370" i="1"/>
  <c r="S371" i="1"/>
  <c r="S372" i="1"/>
  <c r="S373" i="1"/>
  <c r="S313" i="1"/>
  <c r="R317" i="1"/>
  <c r="Q317" i="1" s="1"/>
  <c r="R321" i="1"/>
  <c r="Q321" i="1" s="1"/>
  <c r="R325" i="1"/>
  <c r="Q325" i="1" s="1"/>
  <c r="R329" i="1"/>
  <c r="Q329" i="1" s="1"/>
  <c r="R333" i="1"/>
  <c r="Q333" i="1" s="1"/>
  <c r="R337" i="1"/>
  <c r="Q337" i="1" s="1"/>
  <c r="R343" i="1"/>
  <c r="Q343" i="1" s="1"/>
  <c r="R347" i="1"/>
  <c r="Q347" i="1" s="1"/>
  <c r="R351" i="1"/>
  <c r="Q351" i="1" s="1"/>
  <c r="R355" i="1"/>
  <c r="Q355" i="1" s="1"/>
  <c r="R359" i="1"/>
  <c r="Q359" i="1" s="1"/>
  <c r="R367" i="1"/>
  <c r="Q367" i="1" s="1"/>
  <c r="R371" i="1"/>
  <c r="Q371" i="1" s="1"/>
  <c r="R313" i="1"/>
  <c r="Q313" i="1" s="1"/>
  <c r="R380" i="1"/>
  <c r="R384" i="1"/>
  <c r="R385" i="1"/>
  <c r="Q385" i="1" s="1"/>
  <c r="R388" i="1"/>
  <c r="R392" i="1"/>
  <c r="R393" i="1"/>
  <c r="Q393" i="1" s="1"/>
  <c r="R396" i="1"/>
  <c r="R402" i="1"/>
  <c r="Q402" i="1" s="1"/>
  <c r="R404" i="1"/>
  <c r="R407" i="1"/>
  <c r="Q407" i="1" s="1"/>
  <c r="R412" i="1"/>
  <c r="Q412" i="1" s="1"/>
  <c r="R415" i="1"/>
  <c r="Q415" i="1" s="1"/>
  <c r="R420" i="1"/>
  <c r="R423" i="1"/>
  <c r="Q423" i="1" s="1"/>
  <c r="R428" i="1"/>
  <c r="Q428" i="1" s="1"/>
  <c r="R431" i="1"/>
  <c r="Q431" i="1" s="1"/>
  <c r="R436" i="1"/>
  <c r="Q436" i="1" s="1"/>
  <c r="R439" i="1"/>
  <c r="Q439" i="1" s="1"/>
  <c r="R444" i="1"/>
  <c r="Q444" i="1" s="1"/>
  <c r="R447" i="1"/>
  <c r="Q447" i="1" s="1"/>
  <c r="R452" i="1"/>
  <c r="R455" i="1"/>
  <c r="Q455" i="1" s="1"/>
  <c r="R460" i="1"/>
  <c r="Q460" i="1" s="1"/>
  <c r="R463" i="1"/>
  <c r="Q463" i="1" s="1"/>
  <c r="R468" i="1"/>
  <c r="Q468" i="1" s="1"/>
  <c r="R471" i="1"/>
  <c r="Q471" i="1" s="1"/>
  <c r="R472" i="1"/>
  <c r="R476" i="1"/>
  <c r="R479" i="1"/>
  <c r="Q479" i="1" s="1"/>
  <c r="R480" i="1"/>
  <c r="R484" i="1"/>
  <c r="Q484" i="1" s="1"/>
  <c r="R487" i="1"/>
  <c r="Q487" i="1" s="1"/>
  <c r="R488" i="1"/>
  <c r="R492" i="1"/>
  <c r="R495" i="1"/>
  <c r="Q495" i="1" s="1"/>
  <c r="R496" i="1"/>
  <c r="R500" i="1"/>
  <c r="Q500" i="1" s="1"/>
  <c r="R503" i="1"/>
  <c r="Q503" i="1" s="1"/>
  <c r="R504" i="1"/>
  <c r="R508" i="1"/>
  <c r="Q508" i="1" s="1"/>
  <c r="R511" i="1"/>
  <c r="Q511" i="1" s="1"/>
  <c r="R512" i="1"/>
  <c r="R516" i="1"/>
  <c r="R518" i="1"/>
  <c r="Q518" i="1" s="1"/>
  <c r="R519" i="1"/>
  <c r="Q519" i="1" s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78" i="1"/>
  <c r="R310" i="1"/>
  <c r="R314" i="1"/>
  <c r="Q314" i="1" s="1"/>
  <c r="R315" i="1"/>
  <c r="R316" i="1"/>
  <c r="R318" i="1"/>
  <c r="Q318" i="1" s="1"/>
  <c r="R319" i="1"/>
  <c r="Q319" i="1" s="1"/>
  <c r="R320" i="1"/>
  <c r="Q320" i="1" s="1"/>
  <c r="R322" i="1"/>
  <c r="Q322" i="1" s="1"/>
  <c r="R323" i="1"/>
  <c r="R324" i="1"/>
  <c r="R326" i="1"/>
  <c r="R327" i="1"/>
  <c r="R328" i="1"/>
  <c r="R330" i="1"/>
  <c r="R331" i="1"/>
  <c r="R332" i="1"/>
  <c r="R334" i="1"/>
  <c r="R335" i="1"/>
  <c r="R336" i="1"/>
  <c r="R338" i="1"/>
  <c r="R339" i="1"/>
  <c r="R342" i="1"/>
  <c r="R344" i="1"/>
  <c r="R345" i="1"/>
  <c r="Q345" i="1" s="1"/>
  <c r="R346" i="1"/>
  <c r="Q346" i="1" s="1"/>
  <c r="R348" i="1"/>
  <c r="Q348" i="1" s="1"/>
  <c r="R349" i="1"/>
  <c r="Q349" i="1" s="1"/>
  <c r="R350" i="1"/>
  <c r="R352" i="1"/>
  <c r="R353" i="1"/>
  <c r="Q353" i="1" s="1"/>
  <c r="R354" i="1"/>
  <c r="Q354" i="1" s="1"/>
  <c r="R356" i="1"/>
  <c r="Q356" i="1" s="1"/>
  <c r="R357" i="1"/>
  <c r="Q357" i="1" s="1"/>
  <c r="R358" i="1"/>
  <c r="R360" i="1"/>
  <c r="R361" i="1"/>
  <c r="Q361" i="1" s="1"/>
  <c r="R366" i="1"/>
  <c r="Q366" i="1" s="1"/>
  <c r="R368" i="1"/>
  <c r="Q368" i="1" s="1"/>
  <c r="R369" i="1"/>
  <c r="Q369" i="1" s="1"/>
  <c r="R370" i="1"/>
  <c r="R372" i="1"/>
  <c r="R373" i="1"/>
  <c r="Q373" i="1" s="1"/>
  <c r="R374" i="1"/>
  <c r="Q374" i="1" s="1"/>
  <c r="R309" i="1"/>
  <c r="Q309" i="1" s="1"/>
  <c r="S218" i="1"/>
  <c r="S231" i="1"/>
  <c r="S235" i="1"/>
  <c r="S238" i="1"/>
  <c r="S244" i="1"/>
  <c r="S253" i="1"/>
  <c r="S257" i="1"/>
  <c r="S258" i="1"/>
  <c r="S268" i="1"/>
  <c r="S275" i="1"/>
  <c r="S283" i="1"/>
  <c r="S284" i="1"/>
  <c r="S290" i="1"/>
  <c r="S297" i="1"/>
  <c r="S217" i="1"/>
  <c r="S211" i="1"/>
  <c r="S151" i="1"/>
  <c r="S210" i="1"/>
  <c r="S212" i="1"/>
  <c r="S213" i="1"/>
  <c r="S214" i="1"/>
  <c r="S219" i="1"/>
  <c r="S220" i="1"/>
  <c r="S221" i="1"/>
  <c r="S224" i="1"/>
  <c r="S227" i="1"/>
  <c r="S230" i="1"/>
  <c r="S232" i="1"/>
  <c r="S233" i="1"/>
  <c r="S234" i="1"/>
  <c r="S239" i="1"/>
  <c r="S240" i="1"/>
  <c r="S241" i="1"/>
  <c r="S245" i="1"/>
  <c r="S246" i="1"/>
  <c r="S247" i="1"/>
  <c r="S248" i="1"/>
  <c r="S251" i="1"/>
  <c r="S252" i="1"/>
  <c r="S254" i="1"/>
  <c r="S255" i="1"/>
  <c r="S256" i="1"/>
  <c r="S261" i="1"/>
  <c r="S264" i="1"/>
  <c r="S265" i="1"/>
  <c r="S269" i="1"/>
  <c r="S270" i="1"/>
  <c r="S271" i="1"/>
  <c r="S272" i="1"/>
  <c r="S273" i="1"/>
  <c r="S274" i="1"/>
  <c r="S276" i="1"/>
  <c r="O277" i="1"/>
  <c r="S277" i="1" s="1"/>
  <c r="S280" i="1"/>
  <c r="S287" i="1"/>
  <c r="S288" i="1"/>
  <c r="S289" i="1"/>
  <c r="S291" i="1"/>
  <c r="S292" i="1"/>
  <c r="S293" i="1"/>
  <c r="S294" i="1"/>
  <c r="S295" i="1"/>
  <c r="S296" i="1"/>
  <c r="S298" i="1"/>
  <c r="S299" i="1"/>
  <c r="S300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277" i="1"/>
  <c r="R300" i="1"/>
  <c r="Q300" i="1" s="1"/>
  <c r="K116" i="1"/>
  <c r="V70" i="1"/>
  <c r="V71" i="1"/>
  <c r="V72" i="1"/>
  <c r="V73" i="1"/>
  <c r="V74" i="1"/>
  <c r="V75" i="1"/>
  <c r="V76" i="1"/>
  <c r="V77" i="1"/>
  <c r="V78" i="1"/>
  <c r="V79" i="1"/>
  <c r="V80" i="1"/>
  <c r="V69" i="1"/>
  <c r="S70" i="1"/>
  <c r="S71" i="1"/>
  <c r="S72" i="1"/>
  <c r="S73" i="1"/>
  <c r="S74" i="1"/>
  <c r="S75" i="1"/>
  <c r="S76" i="1"/>
  <c r="S77" i="1"/>
  <c r="S78" i="1"/>
  <c r="S79" i="1"/>
  <c r="S80" i="1"/>
  <c r="S69" i="1"/>
  <c r="P70" i="1"/>
  <c r="P71" i="1"/>
  <c r="P72" i="1"/>
  <c r="P73" i="1"/>
  <c r="P74" i="1"/>
  <c r="P75" i="1"/>
  <c r="P76" i="1"/>
  <c r="P77" i="1"/>
  <c r="P78" i="1"/>
  <c r="P79" i="1"/>
  <c r="P80" i="1"/>
  <c r="P69" i="1"/>
  <c r="M70" i="1"/>
  <c r="M71" i="1"/>
  <c r="M72" i="1"/>
  <c r="M73" i="1"/>
  <c r="M74" i="1"/>
  <c r="M75" i="1"/>
  <c r="M76" i="1"/>
  <c r="M77" i="1"/>
  <c r="M78" i="1"/>
  <c r="M79" i="1"/>
  <c r="M80" i="1"/>
  <c r="M69" i="1"/>
  <c r="R43" i="1"/>
  <c r="R44" i="1"/>
  <c r="Q44" i="1" s="1"/>
  <c r="R45" i="1"/>
  <c r="Q45" i="1" s="1"/>
  <c r="R47" i="1"/>
  <c r="Q47" i="1" s="1"/>
  <c r="R48" i="1"/>
  <c r="Q48" i="1" s="1"/>
  <c r="R49" i="1"/>
  <c r="Q49" i="1" s="1"/>
  <c r="R50" i="1"/>
  <c r="Q50" i="1" s="1"/>
  <c r="R52" i="1"/>
  <c r="Q52" i="1" s="1"/>
  <c r="R53" i="1"/>
  <c r="Q53" i="1" s="1"/>
  <c r="R54" i="1"/>
  <c r="Q54" i="1" s="1"/>
  <c r="R56" i="1"/>
  <c r="Q56" i="1" s="1"/>
  <c r="R57" i="1"/>
  <c r="R59" i="1"/>
  <c r="Q59" i="1" s="1"/>
  <c r="R60" i="1"/>
  <c r="Q60" i="1" s="1"/>
  <c r="R61" i="1"/>
  <c r="Q61" i="1" s="1"/>
  <c r="R63" i="1"/>
  <c r="Q63" i="1" s="1"/>
  <c r="R67" i="1"/>
  <c r="R69" i="1"/>
  <c r="Q69" i="1" s="1"/>
  <c r="R70" i="1"/>
  <c r="Q70" i="1" s="1"/>
  <c r="R71" i="1"/>
  <c r="Q71" i="1" s="1"/>
  <c r="R72" i="1"/>
  <c r="Q72" i="1" s="1"/>
  <c r="R73" i="1"/>
  <c r="Q73" i="1" s="1"/>
  <c r="R74" i="1"/>
  <c r="Q74" i="1" s="1"/>
  <c r="R75" i="1"/>
  <c r="Q75" i="1" s="1"/>
  <c r="R76" i="1"/>
  <c r="Q76" i="1" s="1"/>
  <c r="R77" i="1"/>
  <c r="Q77" i="1" s="1"/>
  <c r="R78" i="1"/>
  <c r="Q78" i="1" s="1"/>
  <c r="R79" i="1"/>
  <c r="Q79" i="1" s="1"/>
  <c r="R80" i="1"/>
  <c r="R82" i="1"/>
  <c r="Q82" i="1" s="1"/>
  <c r="R85" i="1"/>
  <c r="Q85" i="1" s="1"/>
  <c r="R86" i="1"/>
  <c r="Q86" i="1" s="1"/>
  <c r="R87" i="1"/>
  <c r="Q87" i="1" s="1"/>
  <c r="R88" i="1"/>
  <c r="Q88" i="1" s="1"/>
  <c r="R89" i="1"/>
  <c r="Q89" i="1" s="1"/>
  <c r="R90" i="1"/>
  <c r="Q90" i="1" s="1"/>
  <c r="R91" i="1"/>
  <c r="R93" i="1"/>
  <c r="Q93" i="1" s="1"/>
  <c r="R96" i="1"/>
  <c r="Q96" i="1" s="1"/>
  <c r="R97" i="1"/>
  <c r="Q97" i="1" s="1"/>
  <c r="R99" i="1"/>
  <c r="Q99" i="1" s="1"/>
  <c r="R100" i="1"/>
  <c r="R102" i="1"/>
  <c r="Q102" i="1" s="1"/>
  <c r="R103" i="1"/>
  <c r="R105" i="1"/>
  <c r="Q105" i="1" s="1"/>
  <c r="R106" i="1"/>
  <c r="Q106" i="1" s="1"/>
  <c r="R107" i="1"/>
  <c r="Q107" i="1" s="1"/>
  <c r="R108" i="1"/>
  <c r="R109" i="1"/>
  <c r="R110" i="1"/>
  <c r="R111" i="1"/>
  <c r="Q111" i="1" s="1"/>
  <c r="R112" i="1"/>
  <c r="R114" i="1"/>
  <c r="Q114" i="1" s="1"/>
  <c r="R116" i="1"/>
  <c r="Q116" i="1" s="1"/>
  <c r="R117" i="1"/>
  <c r="Q117" i="1" s="1"/>
  <c r="R119" i="1"/>
  <c r="Q119" i="1" s="1"/>
  <c r="R121" i="1"/>
  <c r="Q121" i="1" s="1"/>
  <c r="R123" i="1"/>
  <c r="Q123" i="1" s="1"/>
  <c r="R124" i="1"/>
  <c r="R125" i="1"/>
  <c r="Q125" i="1" s="1"/>
  <c r="R126" i="1"/>
  <c r="Q126" i="1" s="1"/>
  <c r="R127" i="1"/>
  <c r="Q127" i="1" s="1"/>
  <c r="R128" i="1"/>
  <c r="R129" i="1"/>
  <c r="Q129" i="1" s="1"/>
  <c r="R130" i="1"/>
  <c r="Q130" i="1" s="1"/>
  <c r="R131" i="1"/>
  <c r="Q131" i="1" s="1"/>
  <c r="R132" i="1"/>
  <c r="R133" i="1"/>
  <c r="R135" i="1"/>
  <c r="Q135" i="1" s="1"/>
  <c r="R136" i="1"/>
  <c r="Q136" i="1" s="1"/>
  <c r="R138" i="1"/>
  <c r="Q138" i="1" s="1"/>
  <c r="R139" i="1"/>
  <c r="Q139" i="1" s="1"/>
  <c r="R145" i="1"/>
  <c r="Q145" i="1" s="1"/>
  <c r="R146" i="1"/>
  <c r="Q146" i="1" s="1"/>
  <c r="R147" i="1"/>
  <c r="R148" i="1"/>
  <c r="R151" i="1"/>
  <c r="Q151" i="1" s="1"/>
  <c r="R152" i="1"/>
  <c r="R153" i="1"/>
  <c r="Q153" i="1" s="1"/>
  <c r="R154" i="1"/>
  <c r="Q154" i="1" s="1"/>
  <c r="R157" i="1"/>
  <c r="Q157" i="1" s="1"/>
  <c r="R158" i="1"/>
  <c r="Q158" i="1" s="1"/>
  <c r="R161" i="1"/>
  <c r="Q161" i="1" s="1"/>
  <c r="R162" i="1"/>
  <c r="Q162" i="1" s="1"/>
  <c r="R163" i="1"/>
  <c r="Q163" i="1" s="1"/>
  <c r="R166" i="1"/>
  <c r="Q166" i="1" s="1"/>
  <c r="R167" i="1"/>
  <c r="Q167" i="1" s="1"/>
  <c r="R170" i="1"/>
  <c r="Q170" i="1" s="1"/>
  <c r="R171" i="1"/>
  <c r="Q171" i="1" s="1"/>
  <c r="R172" i="1"/>
  <c r="R173" i="1"/>
  <c r="Q173" i="1" s="1"/>
  <c r="R174" i="1"/>
  <c r="Q174" i="1" s="1"/>
  <c r="R177" i="1"/>
  <c r="Q177" i="1" s="1"/>
  <c r="R178" i="1"/>
  <c r="Q178" i="1" s="1"/>
  <c r="R179" i="1"/>
  <c r="Q179" i="1" s="1"/>
  <c r="R180" i="1"/>
  <c r="R181" i="1"/>
  <c r="Q181" i="1" s="1"/>
  <c r="R182" i="1"/>
  <c r="Q182" i="1" s="1"/>
  <c r="R185" i="1"/>
  <c r="Q185" i="1" s="1"/>
  <c r="R186" i="1"/>
  <c r="Q186" i="1" s="1"/>
  <c r="R187" i="1"/>
  <c r="Q187" i="1" s="1"/>
  <c r="R188" i="1"/>
  <c r="R189" i="1"/>
  <c r="Q189" i="1" s="1"/>
  <c r="R190" i="1"/>
  <c r="Q190" i="1" s="1"/>
  <c r="R191" i="1"/>
  <c r="Q191" i="1" s="1"/>
  <c r="R192" i="1"/>
  <c r="R193" i="1"/>
  <c r="Q193" i="1" s="1"/>
  <c r="R194" i="1"/>
  <c r="Q194" i="1" s="1"/>
  <c r="R195" i="1"/>
  <c r="Q195" i="1" s="1"/>
  <c r="R196" i="1"/>
  <c r="R197" i="1"/>
  <c r="Q197" i="1" s="1"/>
  <c r="R200" i="1"/>
  <c r="Q200" i="1" s="1"/>
  <c r="R201" i="1"/>
  <c r="Q201" i="1" s="1"/>
  <c r="R202" i="1"/>
  <c r="Q202" i="1" s="1"/>
  <c r="R203" i="1"/>
  <c r="Q203" i="1" s="1"/>
  <c r="R206" i="1"/>
  <c r="Q206" i="1" s="1"/>
  <c r="R207" i="1"/>
  <c r="Q207" i="1" s="1"/>
  <c r="R208" i="1"/>
  <c r="R209" i="1"/>
  <c r="Q209" i="1" s="1"/>
  <c r="R210" i="1"/>
  <c r="Q210" i="1" s="1"/>
  <c r="R211" i="1"/>
  <c r="Q211" i="1" s="1"/>
  <c r="R212" i="1"/>
  <c r="R213" i="1"/>
  <c r="Q213" i="1" s="1"/>
  <c r="R214" i="1"/>
  <c r="Q214" i="1" s="1"/>
  <c r="R217" i="1"/>
  <c r="Q217" i="1" s="1"/>
  <c r="R218" i="1"/>
  <c r="Q218" i="1" s="1"/>
  <c r="R219" i="1"/>
  <c r="Q219" i="1" s="1"/>
  <c r="R220" i="1"/>
  <c r="R221" i="1"/>
  <c r="Q221" i="1" s="1"/>
  <c r="R224" i="1"/>
  <c r="Q224" i="1" s="1"/>
  <c r="R227" i="1"/>
  <c r="Q227" i="1" s="1"/>
  <c r="R230" i="1"/>
  <c r="Q230" i="1" s="1"/>
  <c r="R231" i="1"/>
  <c r="Q231" i="1" s="1"/>
  <c r="R232" i="1"/>
  <c r="R233" i="1"/>
  <c r="Q233" i="1" s="1"/>
  <c r="R234" i="1"/>
  <c r="Q234" i="1" s="1"/>
  <c r="R235" i="1"/>
  <c r="Q235" i="1" s="1"/>
  <c r="R238" i="1"/>
  <c r="Q238" i="1" s="1"/>
  <c r="R239" i="1"/>
  <c r="Q239" i="1" s="1"/>
  <c r="R240" i="1"/>
  <c r="R241" i="1"/>
  <c r="Q241" i="1" s="1"/>
  <c r="R244" i="1"/>
  <c r="R245" i="1"/>
  <c r="Q245" i="1" s="1"/>
  <c r="R246" i="1"/>
  <c r="Q246" i="1" s="1"/>
  <c r="R247" i="1"/>
  <c r="Q247" i="1" s="1"/>
  <c r="R248" i="1"/>
  <c r="R251" i="1"/>
  <c r="Q251" i="1" s="1"/>
  <c r="R252" i="1"/>
  <c r="R253" i="1"/>
  <c r="Q253" i="1" s="1"/>
  <c r="R254" i="1"/>
  <c r="Q254" i="1" s="1"/>
  <c r="R255" i="1"/>
  <c r="Q255" i="1" s="1"/>
  <c r="R256" i="1"/>
  <c r="R257" i="1"/>
  <c r="Q257" i="1" s="1"/>
  <c r="R258" i="1"/>
  <c r="Q258" i="1" s="1"/>
  <c r="R261" i="1"/>
  <c r="Q261" i="1" s="1"/>
  <c r="R264" i="1"/>
  <c r="R265" i="1"/>
  <c r="Q265" i="1" s="1"/>
  <c r="R268" i="1"/>
  <c r="R269" i="1"/>
  <c r="Q269" i="1" s="1"/>
  <c r="R270" i="1"/>
  <c r="Q270" i="1" s="1"/>
  <c r="R271" i="1"/>
  <c r="R272" i="1"/>
  <c r="R273" i="1"/>
  <c r="Q273" i="1" s="1"/>
  <c r="R274" i="1"/>
  <c r="Q274" i="1" s="1"/>
  <c r="R275" i="1"/>
  <c r="Q275" i="1" s="1"/>
  <c r="R276" i="1"/>
  <c r="R277" i="1"/>
  <c r="Q277" i="1" s="1"/>
  <c r="R280" i="1"/>
  <c r="Q280" i="1" s="1"/>
  <c r="R283" i="1"/>
  <c r="Q283" i="1" s="1"/>
  <c r="R284" i="1"/>
  <c r="R287" i="1"/>
  <c r="Q287" i="1" s="1"/>
  <c r="R288" i="1"/>
  <c r="R289" i="1"/>
  <c r="Q289" i="1" s="1"/>
  <c r="R290" i="1"/>
  <c r="Q290" i="1" s="1"/>
  <c r="R291" i="1"/>
  <c r="Q291" i="1" s="1"/>
  <c r="R292" i="1"/>
  <c r="Q292" i="1" s="1"/>
  <c r="R293" i="1"/>
  <c r="Q293" i="1" s="1"/>
  <c r="R294" i="1"/>
  <c r="Q294" i="1" s="1"/>
  <c r="R295" i="1"/>
  <c r="Q295" i="1" s="1"/>
  <c r="R296" i="1"/>
  <c r="Q296" i="1" s="1"/>
  <c r="R297" i="1"/>
  <c r="Q297" i="1" s="1"/>
  <c r="R298" i="1"/>
  <c r="Q298" i="1" s="1"/>
  <c r="R299" i="1"/>
  <c r="Q299" i="1" s="1"/>
  <c r="Q57" i="1"/>
  <c r="Q67" i="1"/>
  <c r="Q80" i="1"/>
  <c r="Q91" i="1"/>
  <c r="Q100" i="1"/>
  <c r="Q103" i="1"/>
  <c r="Q108" i="1"/>
  <c r="Q109" i="1"/>
  <c r="Q110" i="1"/>
  <c r="Q112" i="1"/>
  <c r="Q124" i="1"/>
  <c r="Q128" i="1"/>
  <c r="Q132" i="1"/>
  <c r="Q133" i="1"/>
  <c r="Q147" i="1"/>
  <c r="Q148" i="1"/>
  <c r="Q152" i="1"/>
  <c r="Q172" i="1"/>
  <c r="Q180" i="1"/>
  <c r="Q188" i="1"/>
  <c r="Q192" i="1"/>
  <c r="Q196" i="1"/>
  <c r="Q208" i="1"/>
  <c r="Q212" i="1"/>
  <c r="Q220" i="1"/>
  <c r="Q232" i="1"/>
  <c r="Q240" i="1"/>
  <c r="Q244" i="1"/>
  <c r="Q248" i="1"/>
  <c r="Q252" i="1"/>
  <c r="Q256" i="1"/>
  <c r="Q264" i="1"/>
  <c r="Q268" i="1"/>
  <c r="Q271" i="1"/>
  <c r="Q272" i="1"/>
  <c r="Q276" i="1"/>
  <c r="Q284" i="1"/>
  <c r="Q288" i="1"/>
  <c r="Q310" i="1"/>
  <c r="Q315" i="1"/>
  <c r="Q316" i="1"/>
  <c r="Q323" i="1"/>
  <c r="Q324" i="1"/>
  <c r="Q326" i="1"/>
  <c r="Q327" i="1"/>
  <c r="Q328" i="1"/>
  <c r="Q330" i="1"/>
  <c r="Q331" i="1"/>
  <c r="Q332" i="1"/>
  <c r="Q334" i="1"/>
  <c r="Q335" i="1"/>
  <c r="Q336" i="1"/>
  <c r="Q338" i="1"/>
  <c r="Q339" i="1"/>
  <c r="Q342" i="1"/>
  <c r="Q344" i="1"/>
  <c r="Q350" i="1"/>
  <c r="Q352" i="1"/>
  <c r="Q358" i="1"/>
  <c r="Q360" i="1"/>
  <c r="Q370" i="1"/>
  <c r="Q372" i="1"/>
  <c r="Q379" i="1"/>
  <c r="Q380" i="1"/>
  <c r="Q383" i="1"/>
  <c r="Q384" i="1"/>
  <c r="Q387" i="1"/>
  <c r="Q388" i="1"/>
  <c r="Q391" i="1"/>
  <c r="Q392" i="1"/>
  <c r="Q396" i="1"/>
  <c r="Q404" i="1"/>
  <c r="Q405" i="1"/>
  <c r="Q409" i="1"/>
  <c r="Q416" i="1"/>
  <c r="Q420" i="1"/>
  <c r="Q421" i="1"/>
  <c r="Q425" i="1"/>
  <c r="Q432" i="1"/>
  <c r="Q437" i="1"/>
  <c r="Q440" i="1"/>
  <c r="Q441" i="1"/>
  <c r="Q448" i="1"/>
  <c r="Q452" i="1"/>
  <c r="Q453" i="1"/>
  <c r="Q457" i="1"/>
  <c r="Q461" i="1"/>
  <c r="Q464" i="1"/>
  <c r="Q469" i="1"/>
  <c r="Q472" i="1"/>
  <c r="Q476" i="1"/>
  <c r="Q477" i="1"/>
  <c r="Q480" i="1"/>
  <c r="Q481" i="1"/>
  <c r="Q488" i="1"/>
  <c r="Q489" i="1"/>
  <c r="Q492" i="1"/>
  <c r="Q493" i="1"/>
  <c r="Q496" i="1"/>
  <c r="Q497" i="1"/>
  <c r="Q501" i="1"/>
  <c r="Q504" i="1"/>
  <c r="Q505" i="1"/>
  <c r="Q512" i="1"/>
  <c r="Q513" i="1"/>
  <c r="Q516" i="1"/>
  <c r="Q520" i="1"/>
  <c r="R22" i="1"/>
  <c r="Q22" i="1" s="1"/>
  <c r="R23" i="1"/>
  <c r="Q23" i="1" s="1"/>
  <c r="R24" i="1"/>
  <c r="Q24" i="1" s="1"/>
  <c r="R26" i="1"/>
  <c r="Q26" i="1" s="1"/>
  <c r="R27" i="1"/>
  <c r="Q27" i="1" s="1"/>
  <c r="R28" i="1"/>
  <c r="Q28" i="1" s="1"/>
  <c r="R30" i="1"/>
  <c r="Q30" i="1" s="1"/>
  <c r="R31" i="1"/>
  <c r="Q31" i="1" s="1"/>
  <c r="R33" i="1"/>
  <c r="Q33" i="1" s="1"/>
  <c r="R34" i="1"/>
  <c r="Q34" i="1" s="1"/>
  <c r="R35" i="1"/>
  <c r="Q35" i="1" s="1"/>
  <c r="R37" i="1"/>
  <c r="Q37" i="1" s="1"/>
  <c r="R38" i="1"/>
  <c r="Q38" i="1" s="1"/>
  <c r="R40" i="1"/>
  <c r="Q40" i="1" s="1"/>
  <c r="R41" i="1"/>
  <c r="Q41" i="1" s="1"/>
  <c r="R42" i="1"/>
  <c r="Q42" i="1" s="1"/>
  <c r="R19" i="1"/>
  <c r="R16" i="1"/>
  <c r="R7" i="1"/>
  <c r="R12" i="1"/>
  <c r="P19" i="1" l="1"/>
  <c r="L19" i="1"/>
  <c r="Q19" i="1"/>
  <c r="M19" i="1"/>
  <c r="K19" i="1"/>
  <c r="P16" i="1"/>
  <c r="M16" i="1"/>
  <c r="L16" i="1"/>
  <c r="K16" i="1"/>
  <c r="Q16" i="1"/>
  <c r="P12" i="1"/>
  <c r="M12" i="1"/>
  <c r="L12" i="1"/>
  <c r="K12" i="1"/>
  <c r="P7" i="1"/>
  <c r="M7" i="1"/>
  <c r="L7" i="1"/>
  <c r="K7" i="1"/>
  <c r="Q12" i="1"/>
  <c r="P403" i="1" l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402" i="1"/>
  <c r="P22" i="1"/>
  <c r="P23" i="1"/>
  <c r="P24" i="1"/>
  <c r="P26" i="1"/>
  <c r="P27" i="1"/>
  <c r="P28" i="1"/>
  <c r="P30" i="1"/>
  <c r="P31" i="1"/>
  <c r="P33" i="1"/>
  <c r="P34" i="1"/>
  <c r="P35" i="1"/>
  <c r="P37" i="1"/>
  <c r="P38" i="1"/>
  <c r="P40" i="1"/>
  <c r="P41" i="1"/>
  <c r="P42" i="1"/>
  <c r="P44" i="1"/>
  <c r="P45" i="1"/>
  <c r="P47" i="1"/>
  <c r="P48" i="1"/>
  <c r="P49" i="1"/>
  <c r="P50" i="1"/>
  <c r="P52" i="1"/>
  <c r="P53" i="1"/>
  <c r="P54" i="1"/>
  <c r="P56" i="1"/>
  <c r="P57" i="1"/>
  <c r="P59" i="1"/>
  <c r="P60" i="1"/>
  <c r="P61" i="1"/>
  <c r="P63" i="1"/>
  <c r="P67" i="1"/>
  <c r="P82" i="1"/>
  <c r="P85" i="1"/>
  <c r="P86" i="1"/>
  <c r="P87" i="1"/>
  <c r="P88" i="1"/>
  <c r="P89" i="1"/>
  <c r="P90" i="1"/>
  <c r="P91" i="1"/>
  <c r="P93" i="1"/>
  <c r="P96" i="1"/>
  <c r="P97" i="1"/>
  <c r="P99" i="1"/>
  <c r="P100" i="1"/>
  <c r="P102" i="1"/>
  <c r="P103" i="1"/>
  <c r="P105" i="1"/>
  <c r="P106" i="1"/>
  <c r="P107" i="1"/>
  <c r="P108" i="1"/>
  <c r="P109" i="1"/>
  <c r="P110" i="1"/>
  <c r="P111" i="1"/>
  <c r="P112" i="1"/>
  <c r="P114" i="1"/>
  <c r="P116" i="1"/>
  <c r="P117" i="1"/>
  <c r="P119" i="1"/>
  <c r="P121" i="1"/>
  <c r="P123" i="1"/>
  <c r="P124" i="1"/>
  <c r="P125" i="1"/>
  <c r="P126" i="1"/>
  <c r="P127" i="1"/>
  <c r="P128" i="1"/>
  <c r="P129" i="1"/>
  <c r="P130" i="1"/>
  <c r="P131" i="1"/>
  <c r="P132" i="1"/>
  <c r="P133" i="1"/>
  <c r="P135" i="1"/>
  <c r="P136" i="1"/>
  <c r="P138" i="1"/>
  <c r="P139" i="1"/>
  <c r="P145" i="1"/>
  <c r="P146" i="1"/>
  <c r="P147" i="1"/>
  <c r="P148" i="1"/>
  <c r="P151" i="1"/>
  <c r="P152" i="1"/>
  <c r="P153" i="1"/>
  <c r="P154" i="1"/>
  <c r="P157" i="1"/>
  <c r="P158" i="1"/>
  <c r="P161" i="1"/>
  <c r="P162" i="1"/>
  <c r="P163" i="1"/>
  <c r="P166" i="1"/>
  <c r="P167" i="1"/>
  <c r="P170" i="1"/>
  <c r="P171" i="1"/>
  <c r="P172" i="1"/>
  <c r="P173" i="1"/>
  <c r="P174" i="1"/>
  <c r="P177" i="1"/>
  <c r="P178" i="1"/>
  <c r="P179" i="1"/>
  <c r="P180" i="1"/>
  <c r="P181" i="1"/>
  <c r="P182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200" i="1"/>
  <c r="P201" i="1"/>
  <c r="P202" i="1"/>
  <c r="P203" i="1"/>
  <c r="P206" i="1"/>
  <c r="P207" i="1"/>
  <c r="P208" i="1"/>
  <c r="P209" i="1"/>
  <c r="P210" i="1"/>
  <c r="P211" i="1"/>
  <c r="P212" i="1"/>
  <c r="P213" i="1"/>
  <c r="P214" i="1"/>
  <c r="P217" i="1"/>
  <c r="P218" i="1"/>
  <c r="P219" i="1"/>
  <c r="P220" i="1"/>
  <c r="P221" i="1"/>
  <c r="P224" i="1"/>
  <c r="P227" i="1"/>
  <c r="P230" i="1"/>
  <c r="P231" i="1"/>
  <c r="P232" i="1"/>
  <c r="P233" i="1"/>
  <c r="P234" i="1"/>
  <c r="P235" i="1"/>
  <c r="P238" i="1"/>
  <c r="P239" i="1"/>
  <c r="P240" i="1"/>
  <c r="P241" i="1"/>
  <c r="P244" i="1"/>
  <c r="P245" i="1"/>
  <c r="P246" i="1"/>
  <c r="P247" i="1"/>
  <c r="P248" i="1"/>
  <c r="P251" i="1"/>
  <c r="P252" i="1"/>
  <c r="P253" i="1"/>
  <c r="P254" i="1"/>
  <c r="P255" i="1"/>
  <c r="P256" i="1"/>
  <c r="P257" i="1"/>
  <c r="P258" i="1"/>
  <c r="P261" i="1"/>
  <c r="P264" i="1"/>
  <c r="P265" i="1"/>
  <c r="P268" i="1"/>
  <c r="P269" i="1"/>
  <c r="P270" i="1"/>
  <c r="P271" i="1"/>
  <c r="P272" i="1"/>
  <c r="P273" i="1"/>
  <c r="P274" i="1"/>
  <c r="P275" i="1"/>
  <c r="P276" i="1"/>
  <c r="P277" i="1"/>
  <c r="P280" i="1"/>
  <c r="P283" i="1"/>
  <c r="P284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M23" i="1"/>
  <c r="M24" i="1"/>
  <c r="M26" i="1"/>
  <c r="M27" i="1"/>
  <c r="M28" i="1"/>
  <c r="M29" i="1"/>
  <c r="M30" i="1"/>
  <c r="M31" i="1"/>
  <c r="M33" i="1"/>
  <c r="M34" i="1"/>
  <c r="M35" i="1"/>
  <c r="M37" i="1"/>
  <c r="M38" i="1"/>
  <c r="M40" i="1"/>
  <c r="M41" i="1"/>
  <c r="M42" i="1"/>
  <c r="M44" i="1"/>
  <c r="M45" i="1"/>
  <c r="M47" i="1"/>
  <c r="M48" i="1"/>
  <c r="M49" i="1"/>
  <c r="M50" i="1"/>
  <c r="M52" i="1"/>
  <c r="M53" i="1"/>
  <c r="M54" i="1"/>
  <c r="M56" i="1"/>
  <c r="M57" i="1"/>
  <c r="M59" i="1"/>
  <c r="M60" i="1"/>
  <c r="M61" i="1"/>
  <c r="M63" i="1"/>
  <c r="M67" i="1"/>
  <c r="M82" i="1"/>
  <c r="M85" i="1"/>
  <c r="M86" i="1"/>
  <c r="M87" i="1"/>
  <c r="M88" i="1"/>
  <c r="M89" i="1"/>
  <c r="M90" i="1"/>
  <c r="M91" i="1"/>
  <c r="M93" i="1"/>
  <c r="M96" i="1"/>
  <c r="M97" i="1"/>
  <c r="M99" i="1"/>
  <c r="M100" i="1"/>
  <c r="M102" i="1"/>
  <c r="M103" i="1"/>
  <c r="M105" i="1"/>
  <c r="M106" i="1"/>
  <c r="M107" i="1"/>
  <c r="M108" i="1"/>
  <c r="M109" i="1"/>
  <c r="M110" i="1"/>
  <c r="M111" i="1"/>
  <c r="M112" i="1"/>
  <c r="M114" i="1"/>
  <c r="M116" i="1"/>
  <c r="M117" i="1"/>
  <c r="M119" i="1"/>
  <c r="M121" i="1"/>
  <c r="M123" i="1"/>
  <c r="M125" i="1"/>
  <c r="M127" i="1"/>
  <c r="M129" i="1"/>
  <c r="M131" i="1"/>
  <c r="M133" i="1"/>
  <c r="M135" i="1"/>
  <c r="M136" i="1"/>
  <c r="M138" i="1"/>
  <c r="M139" i="1"/>
  <c r="M145" i="1"/>
  <c r="M146" i="1"/>
  <c r="M147" i="1"/>
  <c r="M148" i="1"/>
  <c r="M151" i="1"/>
  <c r="M152" i="1"/>
  <c r="M153" i="1"/>
  <c r="M154" i="1"/>
  <c r="M157" i="1"/>
  <c r="M158" i="1"/>
  <c r="M161" i="1"/>
  <c r="M162" i="1"/>
  <c r="M163" i="1"/>
  <c r="M166" i="1"/>
  <c r="M167" i="1"/>
  <c r="M170" i="1"/>
  <c r="M171" i="1"/>
  <c r="M172" i="1"/>
  <c r="M173" i="1"/>
  <c r="M174" i="1"/>
  <c r="M177" i="1"/>
  <c r="M178" i="1"/>
  <c r="M179" i="1"/>
  <c r="M180" i="1"/>
  <c r="M181" i="1"/>
  <c r="M182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200" i="1"/>
  <c r="M201" i="1"/>
  <c r="M202" i="1"/>
  <c r="M203" i="1"/>
  <c r="M206" i="1"/>
  <c r="M207" i="1"/>
  <c r="M208" i="1"/>
  <c r="M209" i="1"/>
  <c r="M210" i="1"/>
  <c r="M211" i="1"/>
  <c r="M212" i="1"/>
  <c r="M213" i="1"/>
  <c r="M214" i="1"/>
  <c r="M217" i="1"/>
  <c r="M218" i="1"/>
  <c r="M219" i="1"/>
  <c r="M220" i="1"/>
  <c r="M221" i="1"/>
  <c r="M224" i="1"/>
  <c r="M227" i="1"/>
  <c r="M230" i="1"/>
  <c r="M231" i="1"/>
  <c r="M232" i="1"/>
  <c r="M233" i="1"/>
  <c r="M234" i="1"/>
  <c r="M235" i="1"/>
  <c r="M238" i="1"/>
  <c r="M239" i="1"/>
  <c r="M240" i="1"/>
  <c r="M241" i="1"/>
  <c r="M244" i="1"/>
  <c r="M245" i="1"/>
  <c r="M246" i="1"/>
  <c r="M247" i="1"/>
  <c r="M248" i="1"/>
  <c r="M251" i="1"/>
  <c r="M252" i="1"/>
  <c r="M253" i="1"/>
  <c r="M254" i="1"/>
  <c r="M255" i="1"/>
  <c r="M256" i="1"/>
  <c r="M257" i="1"/>
  <c r="M258" i="1"/>
  <c r="M261" i="1"/>
  <c r="M264" i="1"/>
  <c r="M265" i="1"/>
  <c r="M268" i="1"/>
  <c r="M269" i="1"/>
  <c r="M270" i="1"/>
  <c r="M271" i="1"/>
  <c r="M272" i="1"/>
  <c r="M273" i="1"/>
  <c r="M274" i="1"/>
  <c r="M275" i="1"/>
  <c r="M276" i="1"/>
  <c r="M277" i="1"/>
  <c r="M280" i="1"/>
  <c r="M283" i="1"/>
  <c r="M284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9" i="1"/>
  <c r="M310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6" i="1"/>
  <c r="M367" i="1"/>
  <c r="M368" i="1"/>
  <c r="M369" i="1"/>
  <c r="M370" i="1"/>
  <c r="M371" i="1"/>
  <c r="M372" i="1"/>
  <c r="M373" i="1"/>
  <c r="M374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L22" i="1"/>
  <c r="L23" i="1"/>
  <c r="L24" i="1"/>
  <c r="L26" i="1"/>
  <c r="L27" i="1"/>
  <c r="L28" i="1"/>
  <c r="L29" i="1"/>
  <c r="L30" i="1"/>
  <c r="L31" i="1"/>
  <c r="L33" i="1"/>
  <c r="L34" i="1"/>
  <c r="L35" i="1"/>
  <c r="L37" i="1"/>
  <c r="L38" i="1"/>
  <c r="L40" i="1"/>
  <c r="L41" i="1"/>
  <c r="L42" i="1"/>
  <c r="L44" i="1"/>
  <c r="L45" i="1"/>
  <c r="L47" i="1"/>
  <c r="L48" i="1"/>
  <c r="L49" i="1"/>
  <c r="L50" i="1"/>
  <c r="L52" i="1"/>
  <c r="L53" i="1"/>
  <c r="L54" i="1"/>
  <c r="L56" i="1"/>
  <c r="L57" i="1"/>
  <c r="L59" i="1"/>
  <c r="L60" i="1"/>
  <c r="L61" i="1"/>
  <c r="L63" i="1"/>
  <c r="L67" i="1"/>
  <c r="L82" i="1"/>
  <c r="L85" i="1"/>
  <c r="L86" i="1"/>
  <c r="L87" i="1"/>
  <c r="L88" i="1"/>
  <c r="L89" i="1"/>
  <c r="L90" i="1"/>
  <c r="L91" i="1"/>
  <c r="L93" i="1"/>
  <c r="L96" i="1"/>
  <c r="L97" i="1"/>
  <c r="L99" i="1"/>
  <c r="L100" i="1"/>
  <c r="L102" i="1"/>
  <c r="L103" i="1"/>
  <c r="L114" i="1"/>
  <c r="L116" i="1"/>
  <c r="L117" i="1"/>
  <c r="L119" i="1"/>
  <c r="L121" i="1"/>
  <c r="L123" i="1"/>
  <c r="L125" i="1"/>
  <c r="L127" i="1"/>
  <c r="L129" i="1"/>
  <c r="L131" i="1"/>
  <c r="L133" i="1"/>
  <c r="L135" i="1"/>
  <c r="L136" i="1"/>
  <c r="L138" i="1"/>
  <c r="L139" i="1"/>
  <c r="L145" i="1"/>
  <c r="L146" i="1"/>
  <c r="L147" i="1"/>
  <c r="L148" i="1"/>
  <c r="L151" i="1"/>
  <c r="L152" i="1"/>
  <c r="L153" i="1"/>
  <c r="L154" i="1"/>
  <c r="L157" i="1"/>
  <c r="L158" i="1"/>
  <c r="L161" i="1"/>
  <c r="L162" i="1"/>
  <c r="L163" i="1"/>
  <c r="L166" i="1"/>
  <c r="L167" i="1"/>
  <c r="L170" i="1"/>
  <c r="L171" i="1"/>
  <c r="L172" i="1"/>
  <c r="L173" i="1"/>
  <c r="L174" i="1"/>
  <c r="L177" i="1"/>
  <c r="L178" i="1"/>
  <c r="L179" i="1"/>
  <c r="L180" i="1"/>
  <c r="L181" i="1"/>
  <c r="L182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200" i="1"/>
  <c r="L201" i="1"/>
  <c r="L202" i="1"/>
  <c r="L203" i="1"/>
  <c r="L206" i="1"/>
  <c r="L207" i="1"/>
  <c r="L208" i="1"/>
  <c r="L209" i="1"/>
  <c r="L210" i="1"/>
  <c r="L211" i="1"/>
  <c r="L212" i="1"/>
  <c r="L213" i="1"/>
  <c r="L214" i="1"/>
  <c r="L217" i="1"/>
  <c r="L218" i="1"/>
  <c r="L219" i="1"/>
  <c r="L220" i="1"/>
  <c r="L221" i="1"/>
  <c r="L224" i="1"/>
  <c r="L227" i="1"/>
  <c r="L230" i="1"/>
  <c r="L231" i="1"/>
  <c r="L232" i="1"/>
  <c r="L233" i="1"/>
  <c r="L234" i="1"/>
  <c r="L235" i="1"/>
  <c r="L238" i="1"/>
  <c r="L239" i="1"/>
  <c r="L240" i="1"/>
  <c r="L241" i="1"/>
  <c r="L244" i="1"/>
  <c r="L245" i="1"/>
  <c r="L246" i="1"/>
  <c r="L247" i="1"/>
  <c r="L248" i="1"/>
  <c r="L251" i="1"/>
  <c r="L252" i="1"/>
  <c r="L253" i="1"/>
  <c r="L254" i="1"/>
  <c r="L255" i="1"/>
  <c r="L256" i="1"/>
  <c r="L257" i="1"/>
  <c r="L258" i="1"/>
  <c r="L261" i="1"/>
  <c r="L264" i="1"/>
  <c r="L265" i="1"/>
  <c r="L268" i="1"/>
  <c r="L269" i="1"/>
  <c r="L270" i="1"/>
  <c r="L271" i="1"/>
  <c r="L272" i="1"/>
  <c r="L273" i="1"/>
  <c r="L274" i="1"/>
  <c r="L275" i="1"/>
  <c r="L276" i="1"/>
  <c r="L277" i="1"/>
  <c r="L280" i="1"/>
  <c r="L283" i="1"/>
  <c r="L284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9" i="1"/>
  <c r="L310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6" i="1"/>
  <c r="L367" i="1"/>
  <c r="L368" i="1"/>
  <c r="L369" i="1"/>
  <c r="L370" i="1"/>
  <c r="L371" i="1"/>
  <c r="L372" i="1"/>
  <c r="L373" i="1"/>
  <c r="L374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K22" i="1"/>
  <c r="T22" i="1" s="1"/>
  <c r="K23" i="1"/>
  <c r="T23" i="1" s="1"/>
  <c r="K24" i="1"/>
  <c r="T24" i="1" s="1"/>
  <c r="K26" i="1"/>
  <c r="T26" i="1" s="1"/>
  <c r="K27" i="1"/>
  <c r="T27" i="1" s="1"/>
  <c r="K28" i="1"/>
  <c r="T28" i="1" s="1"/>
  <c r="K29" i="1"/>
  <c r="K30" i="1"/>
  <c r="T30" i="1" s="1"/>
  <c r="K31" i="1"/>
  <c r="T31" i="1" s="1"/>
  <c r="K33" i="1"/>
  <c r="T33" i="1" s="1"/>
  <c r="K34" i="1"/>
  <c r="T34" i="1" s="1"/>
  <c r="K35" i="1"/>
  <c r="T35" i="1" s="1"/>
  <c r="K37" i="1"/>
  <c r="T37" i="1" s="1"/>
  <c r="K38" i="1"/>
  <c r="T38" i="1" s="1"/>
  <c r="K40" i="1"/>
  <c r="T40" i="1" s="1"/>
  <c r="K41" i="1"/>
  <c r="T41" i="1" s="1"/>
  <c r="K42" i="1"/>
  <c r="T42" i="1" s="1"/>
  <c r="K44" i="1"/>
  <c r="K45" i="1"/>
  <c r="T45" i="1" s="1"/>
  <c r="K47" i="1"/>
  <c r="T47" i="1" s="1"/>
  <c r="K48" i="1"/>
  <c r="T48" i="1" s="1"/>
  <c r="K49" i="1"/>
  <c r="T49" i="1" s="1"/>
  <c r="K50" i="1"/>
  <c r="T50" i="1" s="1"/>
  <c r="K52" i="1"/>
  <c r="T52" i="1" s="1"/>
  <c r="K53" i="1"/>
  <c r="T53" i="1" s="1"/>
  <c r="K54" i="1"/>
  <c r="T54" i="1" s="1"/>
  <c r="K56" i="1"/>
  <c r="K57" i="1"/>
  <c r="K59" i="1"/>
  <c r="T59" i="1" s="1"/>
  <c r="K60" i="1"/>
  <c r="T60" i="1" s="1"/>
  <c r="K61" i="1"/>
  <c r="T61" i="1" s="1"/>
  <c r="K63" i="1"/>
  <c r="T63" i="1" s="1"/>
  <c r="K67" i="1"/>
  <c r="K82" i="1"/>
  <c r="K85" i="1"/>
  <c r="K86" i="1"/>
  <c r="K87" i="1"/>
  <c r="K88" i="1"/>
  <c r="K89" i="1"/>
  <c r="K90" i="1"/>
  <c r="K91" i="1"/>
  <c r="K93" i="1"/>
  <c r="K96" i="1"/>
  <c r="K97" i="1"/>
  <c r="K99" i="1"/>
  <c r="K100" i="1"/>
  <c r="K102" i="1"/>
  <c r="K103" i="1"/>
  <c r="K114" i="1"/>
  <c r="K117" i="1"/>
  <c r="K119" i="1"/>
  <c r="K121" i="1"/>
  <c r="K123" i="1"/>
  <c r="K125" i="1"/>
  <c r="K127" i="1"/>
  <c r="K129" i="1"/>
  <c r="K131" i="1"/>
  <c r="K133" i="1"/>
  <c r="K135" i="1"/>
  <c r="K136" i="1"/>
  <c r="K138" i="1"/>
  <c r="K139" i="1"/>
  <c r="K145" i="1"/>
  <c r="K146" i="1"/>
  <c r="K147" i="1"/>
  <c r="K148" i="1"/>
  <c r="K151" i="1"/>
  <c r="K152" i="1"/>
  <c r="K153" i="1"/>
  <c r="K154" i="1"/>
  <c r="K157" i="1"/>
  <c r="K158" i="1"/>
  <c r="K161" i="1"/>
  <c r="K162" i="1"/>
  <c r="K163" i="1"/>
  <c r="K166" i="1"/>
  <c r="K167" i="1"/>
  <c r="K170" i="1"/>
  <c r="K171" i="1"/>
  <c r="K172" i="1"/>
  <c r="K173" i="1"/>
  <c r="K174" i="1"/>
  <c r="K177" i="1"/>
  <c r="K178" i="1"/>
  <c r="K179" i="1"/>
  <c r="K180" i="1"/>
  <c r="K181" i="1"/>
  <c r="K182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200" i="1"/>
  <c r="K201" i="1"/>
  <c r="K202" i="1"/>
  <c r="K203" i="1"/>
  <c r="K206" i="1"/>
  <c r="K207" i="1"/>
  <c r="K208" i="1"/>
  <c r="K209" i="1"/>
  <c r="K210" i="1"/>
  <c r="K211" i="1"/>
  <c r="K212" i="1"/>
  <c r="K213" i="1"/>
  <c r="K214" i="1"/>
  <c r="K217" i="1"/>
  <c r="K218" i="1"/>
  <c r="K219" i="1"/>
  <c r="K220" i="1"/>
  <c r="K221" i="1"/>
  <c r="K224" i="1"/>
  <c r="K227" i="1"/>
  <c r="K230" i="1"/>
  <c r="K231" i="1"/>
  <c r="K232" i="1"/>
  <c r="K233" i="1"/>
  <c r="K234" i="1"/>
  <c r="K235" i="1"/>
  <c r="K238" i="1"/>
  <c r="K239" i="1"/>
  <c r="K240" i="1"/>
  <c r="K241" i="1"/>
  <c r="K244" i="1"/>
  <c r="K245" i="1"/>
  <c r="K246" i="1"/>
  <c r="K247" i="1"/>
  <c r="K248" i="1"/>
  <c r="K251" i="1"/>
  <c r="K252" i="1"/>
  <c r="K253" i="1"/>
  <c r="K254" i="1"/>
  <c r="K255" i="1"/>
  <c r="K256" i="1"/>
  <c r="K257" i="1"/>
  <c r="K258" i="1"/>
  <c r="K261" i="1"/>
  <c r="K264" i="1"/>
  <c r="K265" i="1"/>
  <c r="K268" i="1"/>
  <c r="K269" i="1"/>
  <c r="K270" i="1"/>
  <c r="K271" i="1"/>
  <c r="K272" i="1"/>
  <c r="K273" i="1"/>
  <c r="K274" i="1"/>
  <c r="K275" i="1"/>
  <c r="K276" i="1"/>
  <c r="K277" i="1"/>
  <c r="K280" i="1"/>
  <c r="K283" i="1"/>
  <c r="K284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9" i="1"/>
  <c r="T309" i="1" s="1"/>
  <c r="K310" i="1"/>
  <c r="T310" i="1" s="1"/>
  <c r="K313" i="1"/>
  <c r="T313" i="1" s="1"/>
  <c r="K314" i="1"/>
  <c r="T314" i="1" s="1"/>
  <c r="K315" i="1"/>
  <c r="T315" i="1" s="1"/>
  <c r="K316" i="1"/>
  <c r="T316" i="1" s="1"/>
  <c r="K317" i="1"/>
  <c r="T317" i="1" s="1"/>
  <c r="K318" i="1"/>
  <c r="T318" i="1" s="1"/>
  <c r="K319" i="1"/>
  <c r="T319" i="1" s="1"/>
  <c r="K320" i="1"/>
  <c r="T320" i="1" s="1"/>
  <c r="K321" i="1"/>
  <c r="T321" i="1" s="1"/>
  <c r="K322" i="1"/>
  <c r="T322" i="1" s="1"/>
  <c r="K323" i="1"/>
  <c r="T323" i="1" s="1"/>
  <c r="K324" i="1"/>
  <c r="T324" i="1" s="1"/>
  <c r="K325" i="1"/>
  <c r="T325" i="1" s="1"/>
  <c r="K326" i="1"/>
  <c r="T326" i="1" s="1"/>
  <c r="K327" i="1"/>
  <c r="T327" i="1" s="1"/>
  <c r="K328" i="1"/>
  <c r="T328" i="1" s="1"/>
  <c r="K329" i="1"/>
  <c r="T329" i="1" s="1"/>
  <c r="K330" i="1"/>
  <c r="T330" i="1" s="1"/>
  <c r="K331" i="1"/>
  <c r="T331" i="1" s="1"/>
  <c r="K332" i="1"/>
  <c r="T332" i="1" s="1"/>
  <c r="K333" i="1"/>
  <c r="T333" i="1" s="1"/>
  <c r="K334" i="1"/>
  <c r="T334" i="1" s="1"/>
  <c r="K335" i="1"/>
  <c r="T335" i="1" s="1"/>
  <c r="K336" i="1"/>
  <c r="T336" i="1" s="1"/>
  <c r="K337" i="1"/>
  <c r="T337" i="1" s="1"/>
  <c r="K338" i="1"/>
  <c r="T338" i="1" s="1"/>
  <c r="K339" i="1"/>
  <c r="T339" i="1" s="1"/>
  <c r="K342" i="1"/>
  <c r="T342" i="1" s="1"/>
  <c r="K343" i="1"/>
  <c r="T343" i="1" s="1"/>
  <c r="K344" i="1"/>
  <c r="T344" i="1" s="1"/>
  <c r="K345" i="1"/>
  <c r="T345" i="1" s="1"/>
  <c r="K346" i="1"/>
  <c r="T346" i="1" s="1"/>
  <c r="K347" i="1"/>
  <c r="T347" i="1" s="1"/>
  <c r="K348" i="1"/>
  <c r="T348" i="1" s="1"/>
  <c r="K349" i="1"/>
  <c r="T349" i="1" s="1"/>
  <c r="K350" i="1"/>
  <c r="T350" i="1" s="1"/>
  <c r="K351" i="1"/>
  <c r="T351" i="1" s="1"/>
  <c r="K352" i="1"/>
  <c r="T352" i="1" s="1"/>
  <c r="K353" i="1"/>
  <c r="T353" i="1" s="1"/>
  <c r="K354" i="1"/>
  <c r="T354" i="1" s="1"/>
  <c r="K355" i="1"/>
  <c r="T355" i="1" s="1"/>
  <c r="K356" i="1"/>
  <c r="T356" i="1" s="1"/>
  <c r="K357" i="1"/>
  <c r="T357" i="1" s="1"/>
  <c r="K358" i="1"/>
  <c r="T358" i="1" s="1"/>
  <c r="K359" i="1"/>
  <c r="T359" i="1" s="1"/>
  <c r="K360" i="1"/>
  <c r="T360" i="1" s="1"/>
  <c r="K361" i="1"/>
  <c r="T361" i="1" s="1"/>
  <c r="K366" i="1"/>
  <c r="T366" i="1" s="1"/>
  <c r="K367" i="1"/>
  <c r="T367" i="1" s="1"/>
  <c r="K368" i="1"/>
  <c r="T368" i="1" s="1"/>
  <c r="K369" i="1"/>
  <c r="T369" i="1" s="1"/>
  <c r="K370" i="1"/>
  <c r="T370" i="1" s="1"/>
  <c r="K371" i="1"/>
  <c r="T371" i="1" s="1"/>
  <c r="K372" i="1"/>
  <c r="T372" i="1" s="1"/>
  <c r="K373" i="1"/>
  <c r="T373" i="1" s="1"/>
  <c r="K374" i="1"/>
  <c r="T374" i="1" s="1"/>
  <c r="K378" i="1"/>
  <c r="T378" i="1" s="1"/>
  <c r="K379" i="1"/>
  <c r="T379" i="1" s="1"/>
  <c r="K380" i="1"/>
  <c r="T380" i="1" s="1"/>
  <c r="K381" i="1"/>
  <c r="T381" i="1" s="1"/>
  <c r="K382" i="1"/>
  <c r="T382" i="1" s="1"/>
  <c r="K383" i="1"/>
  <c r="T383" i="1" s="1"/>
  <c r="K384" i="1"/>
  <c r="T384" i="1" s="1"/>
  <c r="K385" i="1"/>
  <c r="T385" i="1" s="1"/>
  <c r="K386" i="1"/>
  <c r="T386" i="1" s="1"/>
  <c r="K387" i="1"/>
  <c r="T387" i="1" s="1"/>
  <c r="K388" i="1"/>
  <c r="T388" i="1" s="1"/>
  <c r="K389" i="1"/>
  <c r="T389" i="1" s="1"/>
  <c r="K390" i="1"/>
  <c r="T390" i="1" s="1"/>
  <c r="K391" i="1"/>
  <c r="T391" i="1" s="1"/>
  <c r="K392" i="1"/>
  <c r="T392" i="1" s="1"/>
  <c r="K393" i="1"/>
  <c r="T393" i="1" s="1"/>
  <c r="K394" i="1"/>
  <c r="T394" i="1" s="1"/>
  <c r="K395" i="1"/>
  <c r="T395" i="1" s="1"/>
  <c r="K396" i="1"/>
  <c r="T396" i="1" s="1"/>
  <c r="K397" i="1"/>
  <c r="T397" i="1" s="1"/>
  <c r="K402" i="1"/>
  <c r="T402" i="1" s="1"/>
  <c r="K403" i="1"/>
  <c r="T403" i="1" s="1"/>
  <c r="K404" i="1"/>
  <c r="T404" i="1" s="1"/>
  <c r="K405" i="1"/>
  <c r="T405" i="1" s="1"/>
  <c r="K406" i="1"/>
  <c r="T406" i="1" s="1"/>
  <c r="K407" i="1"/>
  <c r="T407" i="1" s="1"/>
  <c r="K408" i="1"/>
  <c r="T408" i="1" s="1"/>
  <c r="K409" i="1"/>
  <c r="T409" i="1" s="1"/>
  <c r="K410" i="1"/>
  <c r="T410" i="1" s="1"/>
  <c r="K411" i="1"/>
  <c r="T411" i="1" s="1"/>
  <c r="K412" i="1"/>
  <c r="T412" i="1" s="1"/>
  <c r="K413" i="1"/>
  <c r="T413" i="1" s="1"/>
  <c r="K414" i="1"/>
  <c r="T414" i="1" s="1"/>
  <c r="K415" i="1"/>
  <c r="T415" i="1" s="1"/>
  <c r="K416" i="1"/>
  <c r="T416" i="1" s="1"/>
  <c r="K417" i="1"/>
  <c r="T417" i="1" s="1"/>
  <c r="K418" i="1"/>
  <c r="T418" i="1" s="1"/>
  <c r="K419" i="1"/>
  <c r="T419" i="1" s="1"/>
  <c r="K420" i="1"/>
  <c r="T420" i="1" s="1"/>
  <c r="K421" i="1"/>
  <c r="T421" i="1" s="1"/>
  <c r="K422" i="1"/>
  <c r="T422" i="1" s="1"/>
  <c r="K423" i="1"/>
  <c r="T423" i="1" s="1"/>
  <c r="K424" i="1"/>
  <c r="T424" i="1" s="1"/>
  <c r="K425" i="1"/>
  <c r="T425" i="1" s="1"/>
  <c r="K426" i="1"/>
  <c r="T426" i="1" s="1"/>
  <c r="K427" i="1"/>
  <c r="T427" i="1" s="1"/>
  <c r="K428" i="1"/>
  <c r="T428" i="1" s="1"/>
  <c r="K429" i="1"/>
  <c r="T429" i="1" s="1"/>
  <c r="K430" i="1"/>
  <c r="T430" i="1" s="1"/>
  <c r="K431" i="1"/>
  <c r="T431" i="1" s="1"/>
  <c r="K432" i="1"/>
  <c r="T432" i="1" s="1"/>
  <c r="K433" i="1"/>
  <c r="T433" i="1" s="1"/>
  <c r="K434" i="1"/>
  <c r="T434" i="1" s="1"/>
  <c r="K435" i="1"/>
  <c r="T435" i="1" s="1"/>
  <c r="K436" i="1"/>
  <c r="T436" i="1" s="1"/>
  <c r="K437" i="1"/>
  <c r="T437" i="1" s="1"/>
  <c r="K438" i="1"/>
  <c r="T438" i="1" s="1"/>
  <c r="K439" i="1"/>
  <c r="T439" i="1" s="1"/>
  <c r="K440" i="1"/>
  <c r="T440" i="1" s="1"/>
  <c r="K441" i="1"/>
  <c r="T441" i="1" s="1"/>
  <c r="K442" i="1"/>
  <c r="T442" i="1" s="1"/>
  <c r="K443" i="1"/>
  <c r="T443" i="1" s="1"/>
  <c r="K444" i="1"/>
  <c r="T444" i="1" s="1"/>
  <c r="K445" i="1"/>
  <c r="T445" i="1" s="1"/>
  <c r="K446" i="1"/>
  <c r="T446" i="1" s="1"/>
  <c r="K447" i="1"/>
  <c r="T447" i="1" s="1"/>
  <c r="K448" i="1"/>
  <c r="T448" i="1" s="1"/>
  <c r="K449" i="1"/>
  <c r="T449" i="1" s="1"/>
  <c r="K450" i="1"/>
  <c r="T450" i="1" s="1"/>
  <c r="K451" i="1"/>
  <c r="T451" i="1" s="1"/>
  <c r="K452" i="1"/>
  <c r="T452" i="1" s="1"/>
  <c r="K453" i="1"/>
  <c r="T453" i="1" s="1"/>
  <c r="K454" i="1"/>
  <c r="T454" i="1" s="1"/>
  <c r="K455" i="1"/>
  <c r="T455" i="1" s="1"/>
  <c r="K456" i="1"/>
  <c r="T456" i="1" s="1"/>
  <c r="K457" i="1"/>
  <c r="T457" i="1" s="1"/>
  <c r="K458" i="1"/>
  <c r="T458" i="1" s="1"/>
  <c r="K459" i="1"/>
  <c r="T459" i="1" s="1"/>
  <c r="K460" i="1"/>
  <c r="T460" i="1" s="1"/>
  <c r="K461" i="1"/>
  <c r="T461" i="1" s="1"/>
  <c r="K462" i="1"/>
  <c r="T462" i="1" s="1"/>
  <c r="K463" i="1"/>
  <c r="T463" i="1" s="1"/>
  <c r="K464" i="1"/>
  <c r="T464" i="1" s="1"/>
  <c r="K465" i="1"/>
  <c r="T465" i="1" s="1"/>
  <c r="K466" i="1"/>
  <c r="T466" i="1" s="1"/>
  <c r="K467" i="1"/>
  <c r="T467" i="1" s="1"/>
  <c r="K468" i="1"/>
  <c r="T468" i="1" s="1"/>
  <c r="K469" i="1"/>
  <c r="T469" i="1" s="1"/>
  <c r="K470" i="1"/>
  <c r="T470" i="1" s="1"/>
  <c r="K471" i="1"/>
  <c r="T471" i="1" s="1"/>
  <c r="K472" i="1"/>
  <c r="T472" i="1" s="1"/>
  <c r="K473" i="1"/>
  <c r="T473" i="1" s="1"/>
  <c r="K474" i="1"/>
  <c r="T474" i="1" s="1"/>
  <c r="K475" i="1"/>
  <c r="T475" i="1" s="1"/>
  <c r="K476" i="1"/>
  <c r="T476" i="1" s="1"/>
  <c r="K477" i="1"/>
  <c r="T477" i="1" s="1"/>
  <c r="K478" i="1"/>
  <c r="T478" i="1" s="1"/>
  <c r="K479" i="1"/>
  <c r="T479" i="1" s="1"/>
  <c r="K480" i="1"/>
  <c r="T480" i="1" s="1"/>
  <c r="K481" i="1"/>
  <c r="T481" i="1" s="1"/>
  <c r="K482" i="1"/>
  <c r="T482" i="1" s="1"/>
  <c r="K483" i="1"/>
  <c r="T483" i="1" s="1"/>
  <c r="K484" i="1"/>
  <c r="T484" i="1" s="1"/>
  <c r="K485" i="1"/>
  <c r="T485" i="1" s="1"/>
  <c r="K486" i="1"/>
  <c r="T486" i="1" s="1"/>
  <c r="K487" i="1"/>
  <c r="T487" i="1" s="1"/>
  <c r="K488" i="1"/>
  <c r="T488" i="1" s="1"/>
  <c r="K489" i="1"/>
  <c r="T489" i="1" s="1"/>
  <c r="K490" i="1"/>
  <c r="T490" i="1" s="1"/>
  <c r="K491" i="1"/>
  <c r="T491" i="1" s="1"/>
  <c r="K492" i="1"/>
  <c r="T492" i="1" s="1"/>
  <c r="K493" i="1"/>
  <c r="T493" i="1" s="1"/>
  <c r="K494" i="1"/>
  <c r="T494" i="1" s="1"/>
  <c r="K495" i="1"/>
  <c r="T495" i="1" s="1"/>
  <c r="K496" i="1"/>
  <c r="T496" i="1" s="1"/>
  <c r="K497" i="1"/>
  <c r="T497" i="1" s="1"/>
  <c r="K498" i="1"/>
  <c r="T498" i="1" s="1"/>
  <c r="K499" i="1"/>
  <c r="T499" i="1" s="1"/>
  <c r="K500" i="1"/>
  <c r="T500" i="1" s="1"/>
  <c r="K501" i="1"/>
  <c r="T501" i="1" s="1"/>
  <c r="K502" i="1"/>
  <c r="T502" i="1" s="1"/>
  <c r="K503" i="1"/>
  <c r="T503" i="1" s="1"/>
  <c r="K504" i="1"/>
  <c r="T504" i="1" s="1"/>
  <c r="K505" i="1"/>
  <c r="T505" i="1" s="1"/>
  <c r="K506" i="1"/>
  <c r="T506" i="1" s="1"/>
  <c r="K507" i="1"/>
  <c r="T507" i="1" s="1"/>
  <c r="K508" i="1"/>
  <c r="T508" i="1" s="1"/>
  <c r="K509" i="1"/>
  <c r="T509" i="1" s="1"/>
  <c r="K510" i="1"/>
  <c r="T510" i="1" s="1"/>
  <c r="K511" i="1"/>
  <c r="T511" i="1" s="1"/>
  <c r="K512" i="1"/>
  <c r="T512" i="1" s="1"/>
  <c r="K513" i="1"/>
  <c r="T513" i="1" s="1"/>
  <c r="K514" i="1"/>
  <c r="T514" i="1" s="1"/>
  <c r="K515" i="1"/>
  <c r="T515" i="1" s="1"/>
  <c r="K516" i="1"/>
  <c r="T516" i="1" s="1"/>
  <c r="K517" i="1"/>
  <c r="T517" i="1" s="1"/>
  <c r="K518" i="1"/>
  <c r="T518" i="1" s="1"/>
  <c r="K519" i="1"/>
  <c r="T519" i="1" s="1"/>
  <c r="K520" i="1"/>
  <c r="T520" i="1" s="1"/>
</calcChain>
</file>

<file path=xl/sharedStrings.xml><?xml version="1.0" encoding="utf-8"?>
<sst xmlns="http://schemas.openxmlformats.org/spreadsheetml/2006/main" count="1640" uniqueCount="573">
  <si>
    <t>METHODIST REHAB CENTER</t>
  </si>
  <si>
    <t>SHOPPABLE SERVICES</t>
  </si>
  <si>
    <t>SERVICE</t>
  </si>
  <si>
    <t>Injection/lumbar or sacral, single level</t>
  </si>
  <si>
    <t>LOCATION or DEPARTMENT</t>
  </si>
  <si>
    <t>Pain Management</t>
  </si>
  <si>
    <t>CPT/HCPCS CODE</t>
  </si>
  <si>
    <t xml:space="preserve">MRC EMPLOYED </t>
  </si>
  <si>
    <t>YES</t>
  </si>
  <si>
    <t>PHYSICIAN CHARGES (obtain billing directly from physician's office)</t>
  </si>
  <si>
    <t>FACILITY FEE STANDARD CHARGE</t>
  </si>
  <si>
    <t>NOT MRC EMPLOYED</t>
  </si>
  <si>
    <t>PHYSICIAN/PROVIDER SEPARATE CHARGES</t>
  </si>
  <si>
    <t>N/A</t>
  </si>
  <si>
    <t>NA</t>
  </si>
  <si>
    <t>PHYSICIAN/PROVIDER CHARGES (billing from MRC Clinics)</t>
  </si>
  <si>
    <t>Pharmacy Charge Estimate *</t>
  </si>
  <si>
    <t>Cardio Tracing*</t>
  </si>
  <si>
    <t>Injection/lumbar or sacral, each additional level*</t>
  </si>
  <si>
    <t>Injection;Carpel Tunnel</t>
  </si>
  <si>
    <t>none</t>
  </si>
  <si>
    <t>Rev Code 250</t>
  </si>
  <si>
    <t>Injection; Epidural(l/s) with imaging guidance</t>
  </si>
  <si>
    <t>Injection;Epidural(c/t) with imaging guidance</t>
  </si>
  <si>
    <t>*may vary according to patient's clinical needs</t>
  </si>
  <si>
    <t>Injection;Tendon Sheath/Ligament</t>
  </si>
  <si>
    <t>Ultrasonic Guidance*</t>
  </si>
  <si>
    <t>Injection;Major Joint or Bursa</t>
  </si>
  <si>
    <t>Fluoroscopic Guidance</t>
  </si>
  <si>
    <t>Injection;SI Joint</t>
  </si>
  <si>
    <t>27096 or G0260</t>
  </si>
  <si>
    <t>Injection;Epidural Blood Patch</t>
  </si>
  <si>
    <t>Fluoroscopic Guidance*</t>
  </si>
  <si>
    <t>Injection;Nerve Block, Occipital Nerve</t>
  </si>
  <si>
    <t>Injection;Nerve Block, Sciatic Nerve</t>
  </si>
  <si>
    <t>Injection;Nblock, Genicular Nerve Branches;w/img</t>
  </si>
  <si>
    <t>Injection;Paravertebral Facet Joint w/Img Guidance</t>
  </si>
  <si>
    <t>Additional Level, 2nd*</t>
  </si>
  <si>
    <t>Additional Level, 3rd &amp; addl*</t>
  </si>
  <si>
    <t>Injection;Nerve Block,L/T (paravertebral sypmathetic)</t>
  </si>
  <si>
    <t>Destruction by Neurolytic Agent,Genicular Nerve Branches(include Image Guidance)</t>
  </si>
  <si>
    <t>Denervation Intercostal; Lumbar or Sacral, Single Facet</t>
  </si>
  <si>
    <t>Lumbar or Sacra, each addl facet joint*</t>
  </si>
  <si>
    <t>G0463, 99201-99215</t>
  </si>
  <si>
    <t>Physical Medicine</t>
  </si>
  <si>
    <t>NEW. Level 2</t>
  </si>
  <si>
    <t>NEW. Level 3</t>
  </si>
  <si>
    <t>(Only 1 level is determined by provider per visit.)</t>
  </si>
  <si>
    <t>NEW. Level 4</t>
  </si>
  <si>
    <t>NEW. Level 5</t>
  </si>
  <si>
    <t>ESTABLISHED. Level 2</t>
  </si>
  <si>
    <t>ESTABLISHED. Level 3</t>
  </si>
  <si>
    <t>ESTABLISHED. Level 4</t>
  </si>
  <si>
    <t>ESTABLISHED. Level 5</t>
  </si>
  <si>
    <t>CONSULT Level 2</t>
  </si>
  <si>
    <t>CONSULT Level 3</t>
  </si>
  <si>
    <t>CONSULT Level 4</t>
  </si>
  <si>
    <t>CONSULT Level 5</t>
  </si>
  <si>
    <t>Office Visit Provider Fee</t>
  </si>
  <si>
    <t>Office Visit  Facility Fee</t>
  </si>
  <si>
    <t>Outpatient Clinic</t>
  </si>
  <si>
    <t>J0585</t>
  </si>
  <si>
    <t>1 extremity (1-4 muscles)</t>
  </si>
  <si>
    <t>Chemodenervation* (one or multiple, varies per patient)</t>
  </si>
  <si>
    <t>Physical Medicine/ Outpatient Clinic</t>
  </si>
  <si>
    <t>Each additional extremity (1-4 muscles)</t>
  </si>
  <si>
    <t>Each additional extremity (5 or more muscles)</t>
  </si>
  <si>
    <t>1 extremity (5 or more muscles)</t>
  </si>
  <si>
    <t>Neck muscle</t>
  </si>
  <si>
    <t>Facial, trigeminal, cervical spinal (Migraine)</t>
  </si>
  <si>
    <t>Sol 0.9% NACL 10 ML Flush Syr</t>
  </si>
  <si>
    <t>Botox Injection - per Unit / NDC 00023392102 * (typical dosage may be between 300-600 units)</t>
  </si>
  <si>
    <t>Facial, hemifacial spasm</t>
  </si>
  <si>
    <t>Injection;Major Joint or Bursa (with ultrasound guidance)</t>
  </si>
  <si>
    <t>Injection; Trigger Point</t>
  </si>
  <si>
    <t>Physical Medicine/Outpatient Clinic</t>
  </si>
  <si>
    <t>EMG, each extremity, with Nerve conduction*</t>
  </si>
  <si>
    <t>EMG, each extremity, 5 or more muscles w/ NC *</t>
  </si>
  <si>
    <t>EMG,non extremity (cranial,etc) w/ NC</t>
  </si>
  <si>
    <t>Nerve Conduction 5-6 studies</t>
  </si>
  <si>
    <t>Nerve Conduction 7-8 studies</t>
  </si>
  <si>
    <t>Nerve Conduction 9-10 studies</t>
  </si>
  <si>
    <t>Nerve Conduction 11-12 studies</t>
  </si>
  <si>
    <t>Nerve Conduction 13 or more studies</t>
  </si>
  <si>
    <t>Psychotherapy, 30 minutes with patient</t>
  </si>
  <si>
    <t>Psychiatric diagnostic evaluation</t>
  </si>
  <si>
    <t xml:space="preserve">Outpatient Clinic/ Quest </t>
  </si>
  <si>
    <t>Outpatient Clinic/ Quest</t>
  </si>
  <si>
    <t>Psychotherapy, 45 minutes with patient</t>
  </si>
  <si>
    <t>Psychotherapy, 60 minutes with patient</t>
  </si>
  <si>
    <t>Family Psychotherapy, wo patient present, 50 min</t>
  </si>
  <si>
    <t>Family Psychotherapy, with patient present, 50 min</t>
  </si>
  <si>
    <t>Group Psychotherapy, other than multiple family group</t>
  </si>
  <si>
    <t>Neuropsychological Testing Eval; first hour</t>
  </si>
  <si>
    <t>Neuropsychological Testing Eval; each additional hour*</t>
  </si>
  <si>
    <t>Neuropsychological Testing Eval;Tech first 30 min</t>
  </si>
  <si>
    <t>Neuropsychological Testing Eval;Tech addl 30 min</t>
  </si>
  <si>
    <t>Knee Orthosis (KO) Prefab ACL</t>
  </si>
  <si>
    <t>L1845</t>
  </si>
  <si>
    <t>L2780</t>
  </si>
  <si>
    <t>L2820</t>
  </si>
  <si>
    <t>L2830</t>
  </si>
  <si>
    <t>DAFO 3.5</t>
  </si>
  <si>
    <t>L1940</t>
  </si>
  <si>
    <t>L2275</t>
  </si>
  <si>
    <t>L2280</t>
  </si>
  <si>
    <t>L2840</t>
  </si>
  <si>
    <t>KO, double upright, thigh and calf, adj flexion</t>
  </si>
  <si>
    <t>Addition to lower extremity orthosis, soft int, below knee</t>
  </si>
  <si>
    <t>Addition to lower extremity orthosis, noncorrosive, per bar</t>
  </si>
  <si>
    <t>Addition to lower extremity orthosis, soft int, above knee</t>
  </si>
  <si>
    <t>Ankle-Foot Orthosis(AFO), single upright, custom fab</t>
  </si>
  <si>
    <t>Addition to lower extremity, varus/valgus correction, plastic</t>
  </si>
  <si>
    <t>Addition to lower extremity, tibial length sock</t>
  </si>
  <si>
    <t>Addition to lower extremity, molded inner boot</t>
  </si>
  <si>
    <t>SMO</t>
  </si>
  <si>
    <t>L1907</t>
  </si>
  <si>
    <t>Ankle Orthosis, supramalleolar w/straps, w/or w/o int. custom</t>
  </si>
  <si>
    <t>Per Unit</t>
  </si>
  <si>
    <t>Diabetic Shoes Custom</t>
  </si>
  <si>
    <t>A5500</t>
  </si>
  <si>
    <t>A5501</t>
  </si>
  <si>
    <t>A5503</t>
  </si>
  <si>
    <t>A5504</t>
  </si>
  <si>
    <t>Modification of custom molded shoe with wedge, per shoe</t>
  </si>
  <si>
    <t>DAFO Tami 2</t>
  </si>
  <si>
    <t>Ankle-Foot Orthosis(AFO), plastic w/ ankle joint, custom fab</t>
  </si>
  <si>
    <t>L1970</t>
  </si>
  <si>
    <t>L2200</t>
  </si>
  <si>
    <t>Addition to lower extremity, limited ankle motion, each joint</t>
  </si>
  <si>
    <t>Below Knee / Base</t>
  </si>
  <si>
    <t>L5301</t>
  </si>
  <si>
    <t>L5620</t>
  </si>
  <si>
    <t>L5629</t>
  </si>
  <si>
    <t>L5637</t>
  </si>
  <si>
    <t>L5910</t>
  </si>
  <si>
    <t>L5940</t>
  </si>
  <si>
    <t>Below knee(BK), molded socket,shin,SACH foot</t>
  </si>
  <si>
    <t>Addition to lower extremity, test socket, BK</t>
  </si>
  <si>
    <t>Addition to lower extremity, BK, acrylic socket</t>
  </si>
  <si>
    <t>Addition to lower extremity, BK, total contact</t>
  </si>
  <si>
    <t>Addition, endoskeletal system, BK, alignable system</t>
  </si>
  <si>
    <t>Addition, endoskeletal system, BK, ultra-light material</t>
  </si>
  <si>
    <t>RGO (Reciprocating Gait Orthosis)</t>
  </si>
  <si>
    <t>L0638</t>
  </si>
  <si>
    <t>L2036</t>
  </si>
  <si>
    <t>L2340</t>
  </si>
  <si>
    <t>L2430</t>
  </si>
  <si>
    <t>L2600</t>
  </si>
  <si>
    <t>L2624</t>
  </si>
  <si>
    <t>L2628</t>
  </si>
  <si>
    <t>L2760</t>
  </si>
  <si>
    <t>L2850</t>
  </si>
  <si>
    <t>L3310</t>
  </si>
  <si>
    <t>L3334</t>
  </si>
  <si>
    <t>LSO, Sagittal-coronal control,w/rigid ant&amp;post frame/custom fab</t>
  </si>
  <si>
    <t>KAFO, full plastic,double upright w/or w/o free motion knee</t>
  </si>
  <si>
    <t>Orthotics &amp; Prosthetics/ All locations (Flowood, Meridian, Hattiesburg, Starkville, Oxford, Cleveland, Monroe, LA)</t>
  </si>
  <si>
    <t>Common Items. Codes/QUANTITY OR UNITS BILLED may vary according to patient need-Typical units listed below with codes</t>
  </si>
  <si>
    <t># Typical units Billed</t>
  </si>
  <si>
    <t>Addition to lower extremity, pretibial shell, molded</t>
  </si>
  <si>
    <t>Addition to knee joint, disc or dial lock for adj knee flexion</t>
  </si>
  <si>
    <t>Addition to lower extremity, pelvic control, hip joint, Clevis</t>
  </si>
  <si>
    <t>Addition to lower extremity, pelvic control, hip joint, adj flexion</t>
  </si>
  <si>
    <t>Addition to lower extremity, pelvic control, metal fram recip</t>
  </si>
  <si>
    <t>Addtion to lower extremity orthosis, ext per ext per bar</t>
  </si>
  <si>
    <t>Addition to lower extremity orthosis, non corrosive finish, per bar</t>
  </si>
  <si>
    <t>Addition to lower extremity orthosis, femoral length sock fract</t>
  </si>
  <si>
    <t>Lift, elevation,  heel, per in</t>
  </si>
  <si>
    <t xml:space="preserve">Lift elevation, heel and sole neoprene </t>
  </si>
  <si>
    <t>DAFO FA, MIB</t>
  </si>
  <si>
    <t>L1960</t>
  </si>
  <si>
    <t>AFO, posterior solid ankle, plastic, custom fab</t>
  </si>
  <si>
    <t>Stubbies Basic Foot</t>
  </si>
  <si>
    <t>L5210</t>
  </si>
  <si>
    <t>L5624</t>
  </si>
  <si>
    <t>L5631</t>
  </si>
  <si>
    <t>L5650</t>
  </si>
  <si>
    <t>L5651</t>
  </si>
  <si>
    <t>L5671</t>
  </si>
  <si>
    <t>L5673</t>
  </si>
  <si>
    <t>L5920</t>
  </si>
  <si>
    <t>L5950</t>
  </si>
  <si>
    <t>AK, short prosthesis, no knee joint(stubbies),w/foot block</t>
  </si>
  <si>
    <t>Addition to lower extremity, test socket above knee</t>
  </si>
  <si>
    <t>Addition to lower extremity, AK or knee disarticulation, acrylic</t>
  </si>
  <si>
    <t>Addition to lower extremity,total contact,AK or knee disart.</t>
  </si>
  <si>
    <t>Addition to lower extremity,AK, flexible inner socket, ext frame</t>
  </si>
  <si>
    <t>Addition to lower extremity,BK/AK suspension locking mech</t>
  </si>
  <si>
    <t>Addition to lower extremity,BK/AK liner with lock</t>
  </si>
  <si>
    <t>Addition,endoskeletal system, AK or hip disart, alignable</t>
  </si>
  <si>
    <t>Addition,endoskeletal system, AK ultralight</t>
  </si>
  <si>
    <t>Scoliosis TLSO</t>
  </si>
  <si>
    <t>L0984</t>
  </si>
  <si>
    <t>L1060</t>
  </si>
  <si>
    <t>L1200</t>
  </si>
  <si>
    <t>L1240</t>
  </si>
  <si>
    <t>L1290</t>
  </si>
  <si>
    <t>Protective body sock, prefab, off the shelf each</t>
  </si>
  <si>
    <t>Addition to scoliosis orthosis, thoracic pad</t>
  </si>
  <si>
    <t>TLSO,</t>
  </si>
  <si>
    <t>Addition to TLSO, lumbar derotation pad</t>
  </si>
  <si>
    <t>Additon to TLSO, lateral trochanteric pad</t>
  </si>
  <si>
    <t>Diabetic Shoes with 6 DMI</t>
  </si>
  <si>
    <t>A5513</t>
  </si>
  <si>
    <t>Diabetic Dept-Inlay Shoe, per shoe</t>
  </si>
  <si>
    <t>Custom Insert</t>
  </si>
  <si>
    <t>Diabetic custom mold shoe, per shoe</t>
  </si>
  <si>
    <t>Modification of custom molded shoe, per shoe</t>
  </si>
  <si>
    <t>Benik TLSO w/ stays</t>
  </si>
  <si>
    <t>TLSO, flexible, extends-sacrococcygeal junction</t>
  </si>
  <si>
    <t>L0454</t>
  </si>
  <si>
    <t>L0456</t>
  </si>
  <si>
    <t>Benik TLSO w/ plastic</t>
  </si>
  <si>
    <t>TLSO, Rigid Posterior Panel</t>
  </si>
  <si>
    <t>Ultraflex KO</t>
  </si>
  <si>
    <t>L1846</t>
  </si>
  <si>
    <t>L2415</t>
  </si>
  <si>
    <t>L2861</t>
  </si>
  <si>
    <t>KO, double upright, thigh and calf, w/ adj flex and ext joint</t>
  </si>
  <si>
    <t>Addition to knee lock w/integrated release mech</t>
  </si>
  <si>
    <t>Addition to lower extremity joint,knee or ankle,conc adj tors</t>
  </si>
  <si>
    <t>Ponsetti AFO/Dobbs Bar</t>
  </si>
  <si>
    <t>L1930</t>
  </si>
  <si>
    <t>L2210</t>
  </si>
  <si>
    <t>L2300</t>
  </si>
  <si>
    <t>AFO, C Fit Plastic</t>
  </si>
  <si>
    <t>Addition to lower ext, dorsiflex assist, each joint</t>
  </si>
  <si>
    <t>Addition to lower ext, abd bar,bilateral hip, jointed, adj</t>
  </si>
  <si>
    <t>AFO, Double upright</t>
  </si>
  <si>
    <t>L1990</t>
  </si>
  <si>
    <t>L2220</t>
  </si>
  <si>
    <t>L2265</t>
  </si>
  <si>
    <t>L2270</t>
  </si>
  <si>
    <t>AFO, Double upright, double bar AK orthosis</t>
  </si>
  <si>
    <t>Addition to lower extremity, varus/valgus correction T strap</t>
  </si>
  <si>
    <t>Addition to lower extremity, long tongue stirrup</t>
  </si>
  <si>
    <t>Addition to lower extremity,dorsiflex,plantar flex resist each joint</t>
  </si>
  <si>
    <t>Ultraflex AFO</t>
  </si>
  <si>
    <t>L2250</t>
  </si>
  <si>
    <t>Addition to lower extremity, foot plate,molded to pt model</t>
  </si>
  <si>
    <t>UCBL</t>
  </si>
  <si>
    <t>L3000</t>
  </si>
  <si>
    <t>Foot insert;removable, molded to patient model</t>
  </si>
  <si>
    <t>Ultraflex EO</t>
  </si>
  <si>
    <t>L3740</t>
  </si>
  <si>
    <t>L3891</t>
  </si>
  <si>
    <t>Elbow Orthosis,double upright, position lock</t>
  </si>
  <si>
    <t>Addition to upper extremity joint, wrist or elbow, adj tors</t>
  </si>
  <si>
    <t>Transradial prosthesis with lower limb quantam terminal device</t>
  </si>
  <si>
    <t>L6621</t>
  </si>
  <si>
    <t>L6629</t>
  </si>
  <si>
    <t>L6680</t>
  </si>
  <si>
    <t>L6687</t>
  </si>
  <si>
    <t>L6881</t>
  </si>
  <si>
    <t>L6882</t>
  </si>
  <si>
    <t>L6935</t>
  </si>
  <si>
    <t>L7400</t>
  </si>
  <si>
    <t>L7403</t>
  </si>
  <si>
    <t>L7499</t>
  </si>
  <si>
    <t>Upper ext addition,quick disconnect lamination collar,coupling</t>
  </si>
  <si>
    <t>Upper ext addition,flexion/ext wrist unit, w or w/o friction</t>
  </si>
  <si>
    <t>Upper ext addition, test socket, wrist disartic. or below elbow</t>
  </si>
  <si>
    <t>Upper ext addition,frame type soce BE or WR</t>
  </si>
  <si>
    <t>Automatic grasp feature</t>
  </si>
  <si>
    <t>Microprocessor Control feature, addition to upper limb</t>
  </si>
  <si>
    <t>Below elbow myoelectronic control</t>
  </si>
  <si>
    <t>Addition to upper ext BE/WR, acrylic</t>
  </si>
  <si>
    <t>Additon to upper ext BE/WR ultralight material</t>
  </si>
  <si>
    <t>Unlisted procedure Upper Limb</t>
  </si>
  <si>
    <t>BK Flexible Inner</t>
  </si>
  <si>
    <t>Below Knee BK flexible inner socket,external frame</t>
  </si>
  <si>
    <t>L5645</t>
  </si>
  <si>
    <t>Above knee socks</t>
  </si>
  <si>
    <t>L8430</t>
  </si>
  <si>
    <t>L8480</t>
  </si>
  <si>
    <t>Prosthetic Sock, single ply, fitting, AK, each</t>
  </si>
  <si>
    <t>Prosthetic Sock, multiple ply, AK, each</t>
  </si>
  <si>
    <t>BK Suction, flex walk, no cover</t>
  </si>
  <si>
    <t>L5647</t>
  </si>
  <si>
    <t>L5679</t>
  </si>
  <si>
    <t>L8420</t>
  </si>
  <si>
    <t>L8440</t>
  </si>
  <si>
    <t>L8470</t>
  </si>
  <si>
    <t>L5685</t>
  </si>
  <si>
    <t>L5981</t>
  </si>
  <si>
    <t>BK flexible inner socket, external fram</t>
  </si>
  <si>
    <t>BK suction socket</t>
  </si>
  <si>
    <t xml:space="preserve">Addition to lower ext BK/AK liner cushion </t>
  </si>
  <si>
    <t>BK suspension sleeve</t>
  </si>
  <si>
    <t>All lower ext prostheses, flex walk system or equal</t>
  </si>
  <si>
    <t>Prosthetic sock, multiple ply BK</t>
  </si>
  <si>
    <t>Prosthetic shrinker, BK</t>
  </si>
  <si>
    <t>Prostethic sock, single ply BK</t>
  </si>
  <si>
    <t>Outpatient Rehab Services/ All locations (Flowood, Ridgeland)</t>
  </si>
  <si>
    <t>Wheelchair Seating</t>
  </si>
  <si>
    <t>Wheelchair Mgt Propulsion</t>
  </si>
  <si>
    <t>PT Eval Low Complexity</t>
  </si>
  <si>
    <t>PT Eval Moderate Complexity</t>
  </si>
  <si>
    <t>PT Eval High Complexity</t>
  </si>
  <si>
    <t>PT Gait Training</t>
  </si>
  <si>
    <t>varies</t>
  </si>
  <si>
    <t>PT Estim Manual</t>
  </si>
  <si>
    <t>PT Functional Act</t>
  </si>
  <si>
    <t>PT Patient/Family Education</t>
  </si>
  <si>
    <t>PT Traction Mechanical</t>
  </si>
  <si>
    <t>G0283</t>
  </si>
  <si>
    <t>PT Services (Units &amp; procedures vary according to patient need.)</t>
  </si>
  <si>
    <t>PT Manual Therapy</t>
  </si>
  <si>
    <t>PT Ther Ex Group</t>
  </si>
  <si>
    <t xml:space="preserve">PT Ther Ex </t>
  </si>
  <si>
    <t>PT Re-Eval</t>
  </si>
  <si>
    <t>PT Physical Performance Test</t>
  </si>
  <si>
    <t>Assistive Tech Asess</t>
  </si>
  <si>
    <t xml:space="preserve">Initial Orth Encounter </t>
  </si>
  <si>
    <t xml:space="preserve">Initial Prost Encounter </t>
  </si>
  <si>
    <t>Bioness Kit</t>
  </si>
  <si>
    <t>PT E-stim unattended</t>
  </si>
  <si>
    <t>PT Neuromuscular Re-Ed</t>
  </si>
  <si>
    <t>PT Vasopneumatic Device</t>
  </si>
  <si>
    <t>PT Aquatic Therapy</t>
  </si>
  <si>
    <t>PT Subsequent Orth/Prost Encounter</t>
  </si>
  <si>
    <t>PT Electrical Stimulation</t>
  </si>
  <si>
    <t>PT Iontophoresis</t>
  </si>
  <si>
    <t>PT Ultrasound</t>
  </si>
  <si>
    <t>PT Attend Low Level Laser</t>
  </si>
  <si>
    <t>OT Services (Units &amp; procedures vary according to patient need.)</t>
  </si>
  <si>
    <t>OT Eval - Low complexity</t>
  </si>
  <si>
    <t>OT Eval - Moderate Complexity</t>
  </si>
  <si>
    <t>OT Eval - High complexity</t>
  </si>
  <si>
    <t>OT Re-Eval</t>
  </si>
  <si>
    <t>OT E-stim Unattended</t>
  </si>
  <si>
    <t>OT Intermittent Compression</t>
  </si>
  <si>
    <t>OT Fluidotherapy</t>
  </si>
  <si>
    <t>OT E-Stim Manual</t>
  </si>
  <si>
    <t>OT Ultrasound</t>
  </si>
  <si>
    <t>OT Ther Ex</t>
  </si>
  <si>
    <t>OT Neuromuscular ReEd</t>
  </si>
  <si>
    <t xml:space="preserve">OT Massage </t>
  </si>
  <si>
    <t>OT Manual Therapy</t>
  </si>
  <si>
    <t>OT Ther Ex Group</t>
  </si>
  <si>
    <t>OT Functional Act</t>
  </si>
  <si>
    <t>OT Patient/Family Education</t>
  </si>
  <si>
    <t>OT Physical Performance Test</t>
  </si>
  <si>
    <t>OT Initial Ortho Encounter</t>
  </si>
  <si>
    <t>OT Subsequent Ortho Enc</t>
  </si>
  <si>
    <t>OT E-Stim Unattended</t>
  </si>
  <si>
    <t>ST Services (Units &amp; procedures vary according to patient need.)</t>
  </si>
  <si>
    <t>Speech Treatment</t>
  </si>
  <si>
    <t>Speech Sound Production</t>
  </si>
  <si>
    <t>Speech/Sound Prod w/ Language</t>
  </si>
  <si>
    <t>Voice Eval</t>
  </si>
  <si>
    <t>Dysphagia Treatment</t>
  </si>
  <si>
    <t>Aug/Alt Device Eval 1 hr</t>
  </si>
  <si>
    <t>Dysphagia Evaluation</t>
  </si>
  <si>
    <t>Modified Barium Swallow</t>
  </si>
  <si>
    <t>Standardized Cog Perform</t>
  </si>
  <si>
    <t>PT Dry Needling- W/out inj</t>
  </si>
  <si>
    <t xml:space="preserve">Outpatient Lab Services </t>
  </si>
  <si>
    <t>Basic Metabolic Panel</t>
  </si>
  <si>
    <t>Comp Metabolic Panel</t>
  </si>
  <si>
    <t>Hepatic Function Panel A</t>
  </si>
  <si>
    <t>Testosterone</t>
  </si>
  <si>
    <t>Valproic Acid/Depak</t>
  </si>
  <si>
    <t>Lipid Profile</t>
  </si>
  <si>
    <t>HCG-Beta Subunit</t>
  </si>
  <si>
    <t>Urine Culture</t>
  </si>
  <si>
    <t>Hemoglobin A1C</t>
  </si>
  <si>
    <t>CBC</t>
  </si>
  <si>
    <t>CBC w/o Diff</t>
  </si>
  <si>
    <t>Urinalysis, Routine</t>
  </si>
  <si>
    <t>Lamotrigine-Mayo</t>
  </si>
  <si>
    <t>25-OH Vitamin D Total</t>
  </si>
  <si>
    <t>Renal Function Panel</t>
  </si>
  <si>
    <t>ICTO Test</t>
  </si>
  <si>
    <t>TSH</t>
  </si>
  <si>
    <t>Prothrombin Time</t>
  </si>
  <si>
    <t>Coagulation assessment blood test</t>
  </si>
  <si>
    <t>Ultrasound Abdomen</t>
  </si>
  <si>
    <t>XR Wrist w/ scaphoid</t>
  </si>
  <si>
    <t>Spine/T L/2</t>
  </si>
  <si>
    <t>Video Mod Bar Swallow</t>
  </si>
  <si>
    <t>KUB</t>
  </si>
  <si>
    <t>Fluoroscopy up to 1 hr</t>
  </si>
  <si>
    <t>Electromyography Studies</t>
  </si>
  <si>
    <t>Radiology Services / Radiology Dept - Outpatient</t>
  </si>
  <si>
    <t>Intra-Abdominal Pressure</t>
  </si>
  <si>
    <t>Renal Ultrasound Bladder</t>
  </si>
  <si>
    <t>Scrotal Ultrasound</t>
  </si>
  <si>
    <t>Vasc W/Dopp Bilateral Lower</t>
  </si>
  <si>
    <t>CMG w/Urethra/Void Pressure</t>
  </si>
  <si>
    <t>Ultrasound Ext Non vascular</t>
  </si>
  <si>
    <t>XR Ribs per side</t>
  </si>
  <si>
    <t>Hand /3 per side</t>
  </si>
  <si>
    <t>Hip/ 2 per side</t>
  </si>
  <si>
    <t>Knee / 2 per side</t>
  </si>
  <si>
    <t>Ankle / 2 per side</t>
  </si>
  <si>
    <t>Vasc w/ Dopp Uni-Lower per side</t>
  </si>
  <si>
    <t>Forearm/2 per side</t>
  </si>
  <si>
    <t>Rib series 1 side</t>
  </si>
  <si>
    <t>Thoracentesis w/o Image</t>
  </si>
  <si>
    <t>Thoracentesis w Image</t>
  </si>
  <si>
    <t>Abd Paracentesis w/o Imaging</t>
  </si>
  <si>
    <t>Abd Paracentesis w/ Imaging</t>
  </si>
  <si>
    <t>Cath In/Out/Insert non In</t>
  </si>
  <si>
    <t>Insertion of Cath Simple</t>
  </si>
  <si>
    <t>Insertion of Cath/Complicated</t>
  </si>
  <si>
    <t>Change of Cysto Tube/Simple</t>
  </si>
  <si>
    <t>Change of Cysto Tube/Comp</t>
  </si>
  <si>
    <t>Simple CMG</t>
  </si>
  <si>
    <t>CMP Cystometrogram Cal EQ</t>
  </si>
  <si>
    <t>Urethral Pressue Profile</t>
  </si>
  <si>
    <t>Voiding Pressure Studies</t>
  </si>
  <si>
    <t>Complex Uroflowmetry</t>
  </si>
  <si>
    <t>Cystourethroscopy</t>
  </si>
  <si>
    <t>y</t>
  </si>
  <si>
    <t>*verify w/ valerie</t>
  </si>
  <si>
    <t>Cystoscopy/Biopsy 1</t>
  </si>
  <si>
    <t>Cysto/Treat Minor Lesion</t>
  </si>
  <si>
    <t>Cysto w/ Inj Chemodenervation</t>
  </si>
  <si>
    <t>Cysto/Stent/Simple</t>
  </si>
  <si>
    <t>Cysto/R-Tone/Stent compli</t>
  </si>
  <si>
    <t>Dilation of Urethral male</t>
  </si>
  <si>
    <t>Mandible</t>
  </si>
  <si>
    <t>XR Mandible min 4 views</t>
  </si>
  <si>
    <t>Int Auditory Meati</t>
  </si>
  <si>
    <t>Facial Bones &lt;3v</t>
  </si>
  <si>
    <t>Facial Bones</t>
  </si>
  <si>
    <t>Nasal Bones</t>
  </si>
  <si>
    <t>Optic Foramina</t>
  </si>
  <si>
    <t>Orbits</t>
  </si>
  <si>
    <t>XR Sinus</t>
  </si>
  <si>
    <t>Paranasal Sinuses</t>
  </si>
  <si>
    <t>Skull</t>
  </si>
  <si>
    <t>XR TMJ per side</t>
  </si>
  <si>
    <t>TM Joints</t>
  </si>
  <si>
    <t>XR Soft Tissue Neck</t>
  </si>
  <si>
    <t>Chest 2 views</t>
  </si>
  <si>
    <t>Chest 1 view</t>
  </si>
  <si>
    <t>XR Chest w Lordotic</t>
  </si>
  <si>
    <t>XR Ribs Bi 3v</t>
  </si>
  <si>
    <t>XR Ribs Bi 4v</t>
  </si>
  <si>
    <t>Sternum</t>
  </si>
  <si>
    <t>Sternoclavicular Joint BI</t>
  </si>
  <si>
    <t>Spine/entire 1 view</t>
  </si>
  <si>
    <t>Spine/Cerv/2-3 views</t>
  </si>
  <si>
    <t>Spine/Cerv/4-5 views</t>
  </si>
  <si>
    <t>Spine/ Cerv/7</t>
  </si>
  <si>
    <t>Spine/Thoracic/2</t>
  </si>
  <si>
    <t>Spine/Thoracic/3</t>
  </si>
  <si>
    <t>Spine/Thoracic/4</t>
  </si>
  <si>
    <t>Spine/L-S/2</t>
  </si>
  <si>
    <t>Spine/ L-S/7</t>
  </si>
  <si>
    <t>Spine  /L-S/5</t>
  </si>
  <si>
    <t>Pelvis/Hip per side</t>
  </si>
  <si>
    <t>Sacro-Iliac Joints</t>
  </si>
  <si>
    <t>Sacrum/Coccyx</t>
  </si>
  <si>
    <t>Pelvis 1-2 v</t>
  </si>
  <si>
    <t>Sacroiliac Joint Min 3 v/side</t>
  </si>
  <si>
    <t>Myelogram/Lumbar</t>
  </si>
  <si>
    <t>Myelogram/Cervical</t>
  </si>
  <si>
    <t>Myelogram/Thoracic</t>
  </si>
  <si>
    <t>SI Joint Per Side</t>
  </si>
  <si>
    <t>Scapula per side</t>
  </si>
  <si>
    <t>Clavicle per side</t>
  </si>
  <si>
    <t>Shoulder per side</t>
  </si>
  <si>
    <t>Shoulder 2 v per side</t>
  </si>
  <si>
    <t>A-C Joints</t>
  </si>
  <si>
    <t>Humerus /per side</t>
  </si>
  <si>
    <t>Elbow 2v per side</t>
  </si>
  <si>
    <t>Elbow 3v/per side</t>
  </si>
  <si>
    <t>Wrist / 2 views per side</t>
  </si>
  <si>
    <t>Hand 2 v/per side</t>
  </si>
  <si>
    <t>Finger</t>
  </si>
  <si>
    <t>Hip 1 /per side</t>
  </si>
  <si>
    <t>Hip Bi w/pelvis 2 vi</t>
  </si>
  <si>
    <t>Hips Bi w/ pelvis 3/4 v</t>
  </si>
  <si>
    <t>Femur/2</t>
  </si>
  <si>
    <t>Knee / 3 v /per side</t>
  </si>
  <si>
    <t>Both Knees/ST/ANT/POST</t>
  </si>
  <si>
    <t>Tibia &amp; Fibula 2 v/ per side</t>
  </si>
  <si>
    <t>Ankle/3 v/ per side</t>
  </si>
  <si>
    <t>Foot 2 v</t>
  </si>
  <si>
    <t>Foot 3 v</t>
  </si>
  <si>
    <t>Toes/Min 2 views/ per side</t>
  </si>
  <si>
    <t>OS Calcis per side</t>
  </si>
  <si>
    <t>Abdomen/2 v</t>
  </si>
  <si>
    <t>Esophagram</t>
  </si>
  <si>
    <t>Acute Abdomen Series</t>
  </si>
  <si>
    <t>UGI</t>
  </si>
  <si>
    <t>UGI /Eso/small bowel</t>
  </si>
  <si>
    <t>FL Small Bowel/fluoro</t>
  </si>
  <si>
    <t>FL Be Routine</t>
  </si>
  <si>
    <t>FL Air Contrast Be</t>
  </si>
  <si>
    <t>Gallbladder</t>
  </si>
  <si>
    <t>FL Ileal Loop O Gram</t>
  </si>
  <si>
    <t>Cystogram</t>
  </si>
  <si>
    <t>FL Urethrogram</t>
  </si>
  <si>
    <t>FL Urethrocysto/Voiding/Supr</t>
  </si>
  <si>
    <t>FL Side Port/Shuntogram</t>
  </si>
  <si>
    <t>CMS Required Listing of Services Not Provided by MRC</t>
  </si>
  <si>
    <t>DRG 216</t>
  </si>
  <si>
    <t>DRG 460</t>
  </si>
  <si>
    <t>DRG 470</t>
  </si>
  <si>
    <t>DRG 473</t>
  </si>
  <si>
    <t>DRG 743</t>
  </si>
  <si>
    <t>Provider Based Physician Clinics</t>
  </si>
  <si>
    <t>Baclofen Pump Refil</t>
  </si>
  <si>
    <t>J0475</t>
  </si>
  <si>
    <t>NOT PROVIDED AT MRC</t>
  </si>
  <si>
    <t>Initial New Patient Prev Med Eval 40-64y</t>
  </si>
  <si>
    <t>Initial New Patient Prev Med Eval 18-39y</t>
  </si>
  <si>
    <t>Obstetric blood test panel</t>
  </si>
  <si>
    <t>CT head or brain w/o contrast</t>
  </si>
  <si>
    <t>MRI can of brain before and after cont</t>
  </si>
  <si>
    <t>MRI scan of lower spinal canal</t>
  </si>
  <si>
    <t>CT scan, pelvis, with contrast</t>
  </si>
  <si>
    <t>MRI scan of leg joint</t>
  </si>
  <si>
    <t>CT scan of abdomen and pelvis w contrast</t>
  </si>
  <si>
    <t>Abdominal ultrasound of pregnant uterus</t>
  </si>
  <si>
    <t>Ultrasound pelvis through vagina</t>
  </si>
  <si>
    <t>Mammography of one breast</t>
  </si>
  <si>
    <t>Mammography of both breasts</t>
  </si>
  <si>
    <t>Mammography, screening, bilateral</t>
  </si>
  <si>
    <t>Cardiac valve and other major cardiac procedures w/ cath</t>
  </si>
  <si>
    <t>Spinal fusion except cerv w/o major comorbid.</t>
  </si>
  <si>
    <t>Major Joint replacement</t>
  </si>
  <si>
    <t>Cerv spinal fusion w/o comorbid conditions</t>
  </si>
  <si>
    <t xml:space="preserve">Uterine and adnexa procedures for non malignancy </t>
  </si>
  <si>
    <t>Removal of 1 or more breast growth/open procedure</t>
  </si>
  <si>
    <t>Shaving of shoulder bone using endoscope</t>
  </si>
  <si>
    <t>Removal of one knee cartilage using an endoscope</t>
  </si>
  <si>
    <t>Removal of tonsils and adenoid glands/pt younger than 12</t>
  </si>
  <si>
    <t>Diagnostic exam fo esoph/stomach/and/or upper small bowel</t>
  </si>
  <si>
    <t>Biopsy of esophagus,stomach and/or upper small bowel</t>
  </si>
  <si>
    <t>Diagnositc exam of large bowel using endoscope</t>
  </si>
  <si>
    <t>Biopsy of large bowel using endoscope</t>
  </si>
  <si>
    <t>Removal of polyps or growths of large bowel using endo</t>
  </si>
  <si>
    <t>Ultrasound exam of lower bowel using endo</t>
  </si>
  <si>
    <t>Removal og gall baldder using endo</t>
  </si>
  <si>
    <t>Repair of groin hernia pt &gt;5y</t>
  </si>
  <si>
    <t>Biopsy of prostate gland</t>
  </si>
  <si>
    <t>Surgical removal of prostate and surround lymph nodes</t>
  </si>
  <si>
    <t>Routine obstetric care for vaginal del</t>
  </si>
  <si>
    <t>Routine obstetric care for vaginal del after prior csection</t>
  </si>
  <si>
    <t>Routine obstetric care for cesarean section</t>
  </si>
  <si>
    <t>Removal of recurring cataract in lens capsule using laser</t>
  </si>
  <si>
    <t>Removal of cataract with insertion of lens</t>
  </si>
  <si>
    <t>Insertion of catheter into left heart for diagnosis</t>
  </si>
  <si>
    <t>Sleep Study</t>
  </si>
  <si>
    <t>Baclofen Inj</t>
  </si>
  <si>
    <t>Baclofen Pump Analysis with Reprogram</t>
  </si>
  <si>
    <t>Inpt/Outpatient Clinic</t>
  </si>
  <si>
    <t xml:space="preserve">EKG w/ Report </t>
  </si>
  <si>
    <t>Note. All Medicare Advantage reimburse @ Medicare rate</t>
  </si>
  <si>
    <t>Note: All Medicaid Managed care reimburse @ Medicaid rate</t>
  </si>
  <si>
    <t>$125/per day</t>
  </si>
  <si>
    <t>Self Pay Rate</t>
  </si>
  <si>
    <t>BC Fee sc</t>
  </si>
  <si>
    <t>State BC fee</t>
  </si>
  <si>
    <t>Office Visit Facility Fee</t>
  </si>
  <si>
    <t>MINIMUM NEGOTIATED RATE</t>
  </si>
  <si>
    <t>MAXIMUM NEGOTIATED RATE</t>
  </si>
  <si>
    <t>BCBS MS  ALLOWABLE CHARGES</t>
  </si>
  <si>
    <t>STATE OF MS BC</t>
  </si>
  <si>
    <t xml:space="preserve">MHP </t>
  </si>
  <si>
    <t>Cigna HS/UHC/ Allwell Medicare Advantage</t>
  </si>
  <si>
    <t xml:space="preserve">UHC Medicaid/ Magnolia/Molina/ </t>
  </si>
  <si>
    <t xml:space="preserve">UHC Com </t>
  </si>
  <si>
    <t xml:space="preserve">Ambetter </t>
  </si>
  <si>
    <t xml:space="preserve">Molina Marketplace </t>
  </si>
  <si>
    <t xml:space="preserve">Prostate Specific Angtigen </t>
  </si>
  <si>
    <t>eff. 12/31/2022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</si>
</sst>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0000000"/>
    <numFmt numFmtId="165" formatCode="_(* #,##0.000000_);_(* \(#,##0.0000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 val="singleAccounting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2" xfId="0" applyBorder="1"/>
    <xf numFmtId="0" fontId="0" fillId="0" borderId="4" xfId="0" applyBorder="1"/>
    <xf numFmtId="0" fontId="0" fillId="0" borderId="0" xfId="0" applyBorder="1" applyAlignment="1">
      <alignment horizontal="center"/>
    </xf>
    <xf numFmtId="43" fontId="0" fillId="0" borderId="0" xfId="1" applyFont="1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3" fontId="0" fillId="0" borderId="7" xfId="1" applyFont="1" applyBorder="1" applyAlignment="1">
      <alignment horizontal="center"/>
    </xf>
    <xf numFmtId="0" fontId="0" fillId="0" borderId="7" xfId="0" applyBorder="1"/>
    <xf numFmtId="43" fontId="0" fillId="0" borderId="2" xfId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3" fontId="2" fillId="0" borderId="7" xfId="1" applyFont="1" applyBorder="1" applyAlignment="1">
      <alignment horizontal="center" wrapText="1"/>
    </xf>
    <xf numFmtId="0" fontId="2" fillId="0" borderId="7" xfId="0" applyFont="1" applyBorder="1"/>
    <xf numFmtId="0" fontId="2" fillId="0" borderId="8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0" borderId="1" xfId="0" applyFont="1" applyBorder="1"/>
    <xf numFmtId="0" fontId="5" fillId="0" borderId="2" xfId="0" applyFont="1" applyBorder="1" applyAlignment="1">
      <alignment horizontal="center"/>
    </xf>
    <xf numFmtId="0" fontId="6" fillId="0" borderId="6" xfId="0" applyFont="1" applyBorder="1"/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1" xfId="0" quotePrefix="1" applyFont="1" applyBorder="1"/>
    <xf numFmtId="0" fontId="0" fillId="0" borderId="0" xfId="0" quotePrefix="1"/>
    <xf numFmtId="0" fontId="0" fillId="0" borderId="1" xfId="0" applyBorder="1" applyAlignment="1">
      <alignment wrapText="1"/>
    </xf>
    <xf numFmtId="0" fontId="0" fillId="0" borderId="9" xfId="0" applyBorder="1"/>
    <xf numFmtId="0" fontId="0" fillId="0" borderId="10" xfId="0" applyBorder="1" applyAlignment="1">
      <alignment horizontal="center"/>
    </xf>
    <xf numFmtId="43" fontId="0" fillId="0" borderId="10" xfId="1" applyFont="1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3" fontId="0" fillId="0" borderId="12" xfId="1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 applyAlignment="1">
      <alignment horizontal="center"/>
    </xf>
    <xf numFmtId="0" fontId="2" fillId="0" borderId="4" xfId="0" applyFont="1" applyBorder="1"/>
    <xf numFmtId="0" fontId="2" fillId="0" borderId="2" xfId="0" applyFont="1" applyBorder="1" applyAlignment="1">
      <alignment horizontal="center"/>
    </xf>
    <xf numFmtId="0" fontId="3" fillId="0" borderId="4" xfId="0" applyFont="1" applyBorder="1"/>
    <xf numFmtId="0" fontId="0" fillId="0" borderId="1" xfId="0" applyBorder="1" applyAlignment="1"/>
    <xf numFmtId="0" fontId="0" fillId="0" borderId="2" xfId="0" applyBorder="1" applyAlignment="1">
      <alignment horizontal="center" wrapText="1"/>
    </xf>
    <xf numFmtId="43" fontId="4" fillId="0" borderId="0" xfId="1" applyFont="1" applyBorder="1" applyAlignment="1">
      <alignment horizontal="center"/>
    </xf>
    <xf numFmtId="0" fontId="7" fillId="0" borderId="1" xfId="0" applyFont="1" applyBorder="1"/>
    <xf numFmtId="0" fontId="0" fillId="0" borderId="4" xfId="0" applyFont="1" applyBorder="1"/>
    <xf numFmtId="0" fontId="0" fillId="0" borderId="2" xfId="0" applyFont="1" applyBorder="1" applyAlignment="1">
      <alignment horizontal="center"/>
    </xf>
    <xf numFmtId="43" fontId="1" fillId="0" borderId="2" xfId="1" applyFont="1" applyBorder="1" applyAlignment="1">
      <alignment horizontal="center"/>
    </xf>
    <xf numFmtId="0" fontId="0" fillId="0" borderId="2" xfId="0" applyFont="1" applyBorder="1"/>
    <xf numFmtId="0" fontId="0" fillId="0" borderId="3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43" fontId="1" fillId="0" borderId="0" xfId="1" applyFont="1" applyBorder="1" applyAlignment="1">
      <alignment horizontal="center"/>
    </xf>
    <xf numFmtId="0" fontId="0" fillId="0" borderId="0" xfId="0" applyFont="1" applyBorder="1"/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 applyAlignment="1">
      <alignment horizontal="center"/>
    </xf>
    <xf numFmtId="43" fontId="1" fillId="0" borderId="7" xfId="1" applyFont="1" applyBorder="1" applyAlignment="1">
      <alignment horizontal="center"/>
    </xf>
    <xf numFmtId="0" fontId="0" fillId="0" borderId="7" xfId="0" applyFont="1" applyBorder="1"/>
    <xf numFmtId="0" fontId="0" fillId="0" borderId="8" xfId="0" applyFont="1" applyBorder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2" fillId="0" borderId="1" xfId="0" applyFont="1" applyBorder="1"/>
    <xf numFmtId="0" fontId="4" fillId="0" borderId="6" xfId="0" applyFont="1" applyBorder="1"/>
    <xf numFmtId="0" fontId="0" fillId="0" borderId="0" xfId="0" applyFill="1" applyBorder="1"/>
    <xf numFmtId="0" fontId="0" fillId="0" borderId="4" xfId="0" applyFill="1" applyBorder="1"/>
    <xf numFmtId="0" fontId="0" fillId="0" borderId="6" xfId="0" applyFill="1" applyBorder="1"/>
    <xf numFmtId="0" fontId="7" fillId="0" borderId="1" xfId="0" applyFont="1" applyFill="1" applyBorder="1"/>
    <xf numFmtId="0" fontId="0" fillId="0" borderId="0" xfId="0" applyFill="1" applyBorder="1" applyAlignment="1">
      <alignment horizontal="center"/>
    </xf>
    <xf numFmtId="43" fontId="0" fillId="0" borderId="0" xfId="1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43" fontId="0" fillId="0" borderId="2" xfId="1" applyFont="1" applyFill="1" applyBorder="1" applyAlignment="1">
      <alignment horizontal="center"/>
    </xf>
    <xf numFmtId="0" fontId="0" fillId="0" borderId="2" xfId="0" applyFill="1" applyBorder="1"/>
    <xf numFmtId="0" fontId="0" fillId="0" borderId="3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43" fontId="0" fillId="0" borderId="7" xfId="1" applyFont="1" applyFill="1" applyBorder="1" applyAlignment="1">
      <alignment horizontal="center"/>
    </xf>
    <xf numFmtId="0" fontId="0" fillId="0" borderId="7" xfId="0" applyFill="1" applyBorder="1"/>
    <xf numFmtId="0" fontId="0" fillId="0" borderId="8" xfId="0" applyFill="1" applyBorder="1" applyAlignment="1">
      <alignment horizontal="center"/>
    </xf>
    <xf numFmtId="43" fontId="0" fillId="0" borderId="5" xfId="1" applyFont="1" applyBorder="1" applyAlignment="1">
      <alignment horizontal="center"/>
    </xf>
    <xf numFmtId="43" fontId="0" fillId="0" borderId="8" xfId="1" applyFont="1" applyBorder="1" applyAlignment="1">
      <alignment horizontal="center"/>
    </xf>
    <xf numFmtId="0" fontId="7" fillId="0" borderId="0" xfId="0" applyFont="1"/>
    <xf numFmtId="0" fontId="4" fillId="0" borderId="0" xfId="0" applyFont="1" applyBorder="1"/>
    <xf numFmtId="0" fontId="8" fillId="0" borderId="0" xfId="0" applyFont="1" applyFill="1" applyAlignment="1">
      <alignment horizontal="center"/>
    </xf>
    <xf numFmtId="43" fontId="0" fillId="0" borderId="0" xfId="1" applyFont="1" applyFill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Fill="1" applyAlignment="1">
      <alignment horizontal="center"/>
    </xf>
    <xf numFmtId="43" fontId="0" fillId="0" borderId="0" xfId="1" applyFont="1"/>
    <xf numFmtId="0" fontId="9" fillId="0" borderId="0" xfId="0" applyFont="1"/>
    <xf numFmtId="0" fontId="0" fillId="0" borderId="0" xfId="0" applyFill="1"/>
    <xf numFmtId="16" fontId="0" fillId="0" borderId="0" xfId="0" applyNumberFormat="1" applyFill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3" fontId="0" fillId="0" borderId="0" xfId="0" applyNumberFormat="1"/>
    <xf numFmtId="9" fontId="0" fillId="0" borderId="0" xfId="0" applyNumberFormat="1"/>
    <xf numFmtId="43" fontId="10" fillId="0" borderId="15" xfId="0" applyNumberFormat="1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0" borderId="9" xfId="0" applyFill="1" applyBorder="1"/>
    <xf numFmtId="43" fontId="0" fillId="0" borderId="10" xfId="1" applyFont="1" applyFill="1" applyBorder="1" applyAlignment="1">
      <alignment horizontal="center"/>
    </xf>
    <xf numFmtId="0" fontId="0" fillId="0" borderId="10" xfId="0" applyFill="1" applyBorder="1"/>
    <xf numFmtId="0" fontId="0" fillId="0" borderId="11" xfId="0" applyFill="1" applyBorder="1" applyAlignment="1">
      <alignment horizontal="center"/>
    </xf>
    <xf numFmtId="0" fontId="0" fillId="0" borderId="1" xfId="0" applyFill="1" applyBorder="1"/>
    <xf numFmtId="164" fontId="0" fillId="0" borderId="0" xfId="0" applyNumberFormat="1"/>
    <xf numFmtId="165" fontId="0" fillId="0" borderId="0" xfId="0" applyNumberFormat="1"/>
    <xf numFmtId="0" fontId="8" fillId="0" borderId="0" xfId="0" applyFont="1" applyFill="1"/>
    <xf numFmtId="0" fontId="8" fillId="0" borderId="0" xfId="0" applyFont="1" applyFill="1" applyAlignment="1">
      <alignment wrapText="1"/>
    </xf>
    <xf numFmtId="43" fontId="8" fillId="0" borderId="0" xfId="0" applyNumberFormat="1" applyFont="1" applyFill="1"/>
    <xf numFmtId="43" fontId="0" fillId="0" borderId="0" xfId="1" applyFont="1" applyFill="1"/>
    <xf numFmtId="43" fontId="0" fillId="0" borderId="0" xfId="1" applyFont="1" applyFill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64"/>
  <sheetViews>
    <sheetView tabSelected="1" workbookViewId="0">
      <pane xSplit="4" ySplit="5" topLeftCell="E6" activePane="bottomRight" state="frozenSplit"/>
      <selection pane="topRight" activeCell="E1" sqref="E1"/>
      <selection pane="bottomLeft" activeCell="A6" sqref="A6"/>
      <selection pane="bottomRight" activeCell="E6" sqref="E6"/>
    </sheetView>
  </sheetViews>
  <sheetFormatPr defaultRowHeight="15" x14ac:dyDescent="0.25"/>
  <cols>
    <col min="1" max="1" width="54.42578125" customWidth="1"/>
    <col min="2" max="2" width="34" style="1" customWidth="1"/>
    <col min="3" max="3" width="22" style="88" customWidth="1"/>
    <col min="4" max="4" width="22" style="2" customWidth="1"/>
    <col min="5" max="5" width="4" customWidth="1"/>
    <col min="6" max="6" width="21.85546875" style="2" customWidth="1"/>
    <col min="7" max="7" width="4" style="1" customWidth="1"/>
    <col min="8" max="8" width="31.85546875" style="1" bestFit="1" customWidth="1"/>
    <col min="9" max="9" width="3" customWidth="1"/>
    <col min="10" max="10" width="3.140625" customWidth="1"/>
    <col min="11" max="12" width="15.7109375" customWidth="1"/>
    <col min="13" max="13" width="10.5703125" bestFit="1" customWidth="1"/>
    <col min="14" max="14" width="17.42578125" style="114" customWidth="1"/>
    <col min="15" max="15" width="17.42578125" customWidth="1"/>
    <col min="16" max="16" width="13.140625" customWidth="1"/>
    <col min="17" max="17" width="15.140625" customWidth="1"/>
    <col min="18" max="18" width="19.5703125" customWidth="1"/>
    <col min="19" max="19" width="19.7109375" style="117" customWidth="1"/>
    <col min="20" max="20" width="19.5703125" style="117" customWidth="1"/>
    <col min="21" max="21" width="5.28515625" customWidth="1"/>
    <col min="22" max="22" width="16.42578125" customWidth="1"/>
    <col min="23" max="23" width="2" customWidth="1"/>
  </cols>
  <sheetData>
    <row r="1" spans="1:24" ht="15.75" x14ac:dyDescent="0.25">
      <c r="A1" s="24" t="s">
        <v>0</v>
      </c>
      <c r="B1" s="25" t="s">
        <v>572</v>
      </c>
      <c r="C1" s="72"/>
      <c r="D1" s="14"/>
      <c r="E1" s="5"/>
      <c r="F1" s="14"/>
      <c r="G1" s="4"/>
      <c r="H1" s="27"/>
      <c r="Q1" s="30" t="s">
        <v>554</v>
      </c>
    </row>
    <row r="2" spans="1:24" ht="16.5" thickBot="1" x14ac:dyDescent="0.3">
      <c r="A2" s="26" t="s">
        <v>1</v>
      </c>
      <c r="B2" s="11"/>
      <c r="C2" s="77"/>
      <c r="D2" s="12"/>
      <c r="E2" s="13"/>
      <c r="F2" s="12"/>
      <c r="G2" s="11"/>
      <c r="H2" s="28"/>
      <c r="Q2" t="s">
        <v>555</v>
      </c>
    </row>
    <row r="3" spans="1:24" x14ac:dyDescent="0.25">
      <c r="A3" s="29" t="s">
        <v>24</v>
      </c>
      <c r="B3" s="4"/>
      <c r="C3" s="72"/>
      <c r="D3" s="14"/>
      <c r="E3" s="5"/>
      <c r="F3" s="119" t="s">
        <v>12</v>
      </c>
      <c r="G3" s="119"/>
      <c r="H3" s="120"/>
    </row>
    <row r="4" spans="1:24" x14ac:dyDescent="0.25">
      <c r="A4" s="6"/>
      <c r="B4" s="7"/>
      <c r="C4" s="70"/>
      <c r="D4" s="8" t="s">
        <v>118</v>
      </c>
      <c r="E4" s="9"/>
      <c r="F4" s="47" t="s">
        <v>7</v>
      </c>
      <c r="G4" s="22"/>
      <c r="H4" s="23" t="s">
        <v>11</v>
      </c>
    </row>
    <row r="5" spans="1:24" ht="45.75" thickBot="1" x14ac:dyDescent="0.3">
      <c r="A5" s="17" t="s">
        <v>2</v>
      </c>
      <c r="B5" s="18" t="s">
        <v>4</v>
      </c>
      <c r="C5" s="99" t="s">
        <v>6</v>
      </c>
      <c r="D5" s="19" t="s">
        <v>10</v>
      </c>
      <c r="E5" s="20"/>
      <c r="F5" s="19" t="s">
        <v>15</v>
      </c>
      <c r="G5" s="18"/>
      <c r="H5" s="21" t="s">
        <v>9</v>
      </c>
      <c r="K5" s="95" t="s">
        <v>563</v>
      </c>
      <c r="L5" s="94" t="s">
        <v>564</v>
      </c>
      <c r="M5" t="s">
        <v>565</v>
      </c>
      <c r="N5" s="115" t="s">
        <v>566</v>
      </c>
      <c r="O5" s="94" t="s">
        <v>567</v>
      </c>
      <c r="P5" s="94" t="s">
        <v>568</v>
      </c>
      <c r="Q5" s="94" t="s">
        <v>569</v>
      </c>
      <c r="R5" s="94" t="s">
        <v>570</v>
      </c>
      <c r="S5" s="118" t="s">
        <v>561</v>
      </c>
      <c r="T5" s="118" t="s">
        <v>562</v>
      </c>
      <c r="V5" s="94" t="s">
        <v>557</v>
      </c>
      <c r="W5" s="94"/>
      <c r="X5" s="94"/>
    </row>
    <row r="6" spans="1:24" ht="15.75" thickBot="1" x14ac:dyDescent="0.3">
      <c r="P6" s="97"/>
      <c r="V6" s="83"/>
    </row>
    <row r="7" spans="1:24" x14ac:dyDescent="0.25">
      <c r="A7" s="3" t="s">
        <v>3</v>
      </c>
      <c r="B7" s="4" t="s">
        <v>5</v>
      </c>
      <c r="C7" s="72">
        <v>64483</v>
      </c>
      <c r="D7" s="14">
        <v>1439</v>
      </c>
      <c r="E7" s="5"/>
      <c r="F7" s="14" t="s">
        <v>13</v>
      </c>
      <c r="G7" s="4"/>
      <c r="H7" s="27" t="s">
        <v>8</v>
      </c>
      <c r="K7" s="96">
        <f>SUM(D7:D10)*0.75</f>
        <v>1401.75</v>
      </c>
      <c r="L7" s="96">
        <f>SUM(D7:D10)*0.6</f>
        <v>1121.3999999999999</v>
      </c>
      <c r="M7" s="96">
        <f>SUM(D7:D10)*0.7</f>
        <v>1308.3</v>
      </c>
      <c r="N7" s="116">
        <v>840.73</v>
      </c>
      <c r="O7" s="96">
        <v>642.83000000000004</v>
      </c>
      <c r="P7" s="96">
        <f>SUM(D7:D10)*0.7</f>
        <v>1308.3</v>
      </c>
      <c r="Q7" s="89">
        <f>R7*1.35</f>
        <v>1134.9855</v>
      </c>
      <c r="R7" s="96">
        <f>N7</f>
        <v>840.73</v>
      </c>
      <c r="S7" s="117">
        <v>642.83000000000004</v>
      </c>
      <c r="T7" s="117">
        <f>K7</f>
        <v>1401.75</v>
      </c>
      <c r="V7" s="96">
        <f>0.52*D7</f>
        <v>748.28</v>
      </c>
    </row>
    <row r="8" spans="1:24" x14ac:dyDescent="0.25">
      <c r="A8" s="6" t="s">
        <v>18</v>
      </c>
      <c r="B8" s="7"/>
      <c r="C8" s="70">
        <v>64484</v>
      </c>
      <c r="D8" s="8">
        <v>275</v>
      </c>
      <c r="E8" s="9"/>
      <c r="F8" s="8"/>
      <c r="G8" s="7"/>
      <c r="H8" s="16"/>
      <c r="K8" s="96"/>
      <c r="L8" s="96"/>
      <c r="M8" s="96"/>
      <c r="N8" s="116"/>
      <c r="O8" s="96"/>
      <c r="P8" s="96"/>
      <c r="V8" s="96">
        <f t="shared" ref="V8:V63" si="0">0.52*D8</f>
        <v>143</v>
      </c>
      <c r="X8" s="97"/>
    </row>
    <row r="9" spans="1:24" x14ac:dyDescent="0.25">
      <c r="A9" s="6" t="s">
        <v>16</v>
      </c>
      <c r="B9" s="7"/>
      <c r="C9" s="70" t="s">
        <v>14</v>
      </c>
      <c r="D9" s="8">
        <v>125</v>
      </c>
      <c r="E9" s="9"/>
      <c r="F9" s="8"/>
      <c r="G9" s="7"/>
      <c r="H9" s="16"/>
      <c r="K9" s="96"/>
      <c r="L9" s="96"/>
      <c r="M9" s="96"/>
      <c r="N9" s="116"/>
      <c r="O9" s="96"/>
      <c r="P9" s="96"/>
      <c r="V9" s="96">
        <f t="shared" si="0"/>
        <v>65</v>
      </c>
      <c r="X9" s="97"/>
    </row>
    <row r="10" spans="1:24" ht="15.75" thickBot="1" x14ac:dyDescent="0.3">
      <c r="A10" s="10" t="s">
        <v>17</v>
      </c>
      <c r="B10" s="11"/>
      <c r="C10" s="77">
        <v>93041</v>
      </c>
      <c r="D10" s="12">
        <v>30</v>
      </c>
      <c r="E10" s="13"/>
      <c r="F10" s="12"/>
      <c r="G10" s="11"/>
      <c r="H10" s="28"/>
      <c r="K10" s="96"/>
      <c r="L10" s="96"/>
      <c r="M10" s="96"/>
      <c r="N10" s="116"/>
      <c r="O10" s="96"/>
      <c r="P10" s="96"/>
      <c r="U10" s="96"/>
      <c r="V10" s="96">
        <f t="shared" si="0"/>
        <v>15.600000000000001</v>
      </c>
      <c r="X10" s="97"/>
    </row>
    <row r="11" spans="1:24" ht="15.75" thickBot="1" x14ac:dyDescent="0.3">
      <c r="K11" s="96"/>
      <c r="L11" s="96"/>
      <c r="M11" s="96"/>
      <c r="N11" s="116"/>
      <c r="O11" s="96"/>
      <c r="P11" s="96"/>
      <c r="V11" s="96"/>
      <c r="X11" s="97"/>
    </row>
    <row r="12" spans="1:24" x14ac:dyDescent="0.25">
      <c r="A12" s="3" t="s">
        <v>22</v>
      </c>
      <c r="B12" s="4" t="s">
        <v>5</v>
      </c>
      <c r="C12" s="72">
        <v>62323</v>
      </c>
      <c r="D12" s="14">
        <v>1111</v>
      </c>
      <c r="E12" s="5"/>
      <c r="F12" s="14" t="s">
        <v>13</v>
      </c>
      <c r="G12" s="4"/>
      <c r="H12" s="27" t="s">
        <v>8</v>
      </c>
      <c r="K12" s="96">
        <f>SUM(D12:D13)*0.75</f>
        <v>927</v>
      </c>
      <c r="L12" s="96">
        <f>SUM(D12:D13)*0.6</f>
        <v>741.6</v>
      </c>
      <c r="M12" s="96">
        <f>SUM(D12:D13)*0.7</f>
        <v>865.19999999999993</v>
      </c>
      <c r="N12" s="116">
        <v>648.52</v>
      </c>
      <c r="O12" s="96">
        <v>495.99</v>
      </c>
      <c r="P12" s="96">
        <f>SUM(D12:D13)*0.7</f>
        <v>865.19999999999993</v>
      </c>
      <c r="Q12" s="89">
        <f>R12*1.35</f>
        <v>875.50200000000007</v>
      </c>
      <c r="R12" s="96">
        <f>N12</f>
        <v>648.52</v>
      </c>
      <c r="S12" s="117">
        <f>O12</f>
        <v>495.99</v>
      </c>
      <c r="T12" s="117">
        <f>K12</f>
        <v>927</v>
      </c>
      <c r="V12" s="96">
        <f t="shared" si="0"/>
        <v>577.72</v>
      </c>
      <c r="X12" s="97"/>
    </row>
    <row r="13" spans="1:24" x14ac:dyDescent="0.25">
      <c r="A13" s="6" t="s">
        <v>16</v>
      </c>
      <c r="B13" s="7"/>
      <c r="C13" s="70" t="s">
        <v>14</v>
      </c>
      <c r="D13" s="8">
        <v>125</v>
      </c>
      <c r="E13" s="9"/>
      <c r="F13" s="8"/>
      <c r="G13" s="7"/>
      <c r="H13" s="16"/>
      <c r="K13" s="96"/>
      <c r="L13" s="96"/>
      <c r="M13" s="96"/>
      <c r="N13" s="116"/>
      <c r="O13" s="96"/>
      <c r="P13" s="96"/>
      <c r="V13" s="96">
        <f t="shared" si="0"/>
        <v>65</v>
      </c>
      <c r="X13" s="97"/>
    </row>
    <row r="14" spans="1:24" ht="15.75" thickBot="1" x14ac:dyDescent="0.3">
      <c r="A14" s="10"/>
      <c r="B14" s="11"/>
      <c r="C14" s="77"/>
      <c r="D14" s="12"/>
      <c r="E14" s="13"/>
      <c r="F14" s="12"/>
      <c r="G14" s="11"/>
      <c r="H14" s="28"/>
      <c r="K14" s="96"/>
      <c r="L14" s="96"/>
      <c r="M14" s="96"/>
      <c r="N14" s="116"/>
      <c r="O14" s="96"/>
      <c r="P14" s="96"/>
      <c r="V14" s="96"/>
      <c r="X14" s="97"/>
    </row>
    <row r="15" spans="1:24" ht="15.75" thickBot="1" x14ac:dyDescent="0.3">
      <c r="K15" s="96"/>
      <c r="L15" s="96"/>
      <c r="M15" s="96"/>
      <c r="N15" s="116"/>
      <c r="O15" s="96"/>
      <c r="P15" s="96"/>
      <c r="V15" s="96"/>
      <c r="X15" s="97"/>
    </row>
    <row r="16" spans="1:24" x14ac:dyDescent="0.25">
      <c r="A16" s="3" t="s">
        <v>19</v>
      </c>
      <c r="B16" s="4" t="s">
        <v>5</v>
      </c>
      <c r="C16" s="72">
        <v>20526</v>
      </c>
      <c r="D16" s="93">
        <v>457</v>
      </c>
      <c r="E16" s="5"/>
      <c r="F16" s="14" t="s">
        <v>13</v>
      </c>
      <c r="G16" s="4"/>
      <c r="H16" s="27" t="s">
        <v>8</v>
      </c>
      <c r="K16" s="96">
        <f>SUM(D16:D17)*0.75</f>
        <v>347.25</v>
      </c>
      <c r="L16" s="96">
        <f>SUM(D16:D17)*0.6</f>
        <v>277.8</v>
      </c>
      <c r="M16" s="96">
        <f>SUM(D16:D17)*0.7</f>
        <v>324.09999999999997</v>
      </c>
      <c r="N16" s="116">
        <v>266.83</v>
      </c>
      <c r="O16" s="96">
        <v>204.13</v>
      </c>
      <c r="P16" s="96">
        <f>SUM(D16:D17)*0.7</f>
        <v>324.09999999999997</v>
      </c>
      <c r="Q16" s="89">
        <f>R16*1.35</f>
        <v>360.22050000000002</v>
      </c>
      <c r="R16" s="89">
        <f>N16</f>
        <v>266.83</v>
      </c>
      <c r="S16" s="117">
        <f>O16</f>
        <v>204.13</v>
      </c>
      <c r="T16" s="117">
        <f>K16</f>
        <v>347.25</v>
      </c>
      <c r="V16" s="96">
        <f t="shared" si="0"/>
        <v>237.64000000000001</v>
      </c>
      <c r="X16" s="97"/>
    </row>
    <row r="17" spans="1:22" ht="15.75" thickBot="1" x14ac:dyDescent="0.3">
      <c r="A17" s="10" t="s">
        <v>16</v>
      </c>
      <c r="B17" s="11"/>
      <c r="C17" s="77" t="s">
        <v>20</v>
      </c>
      <c r="D17" s="12">
        <v>6</v>
      </c>
      <c r="E17" s="13"/>
      <c r="F17" s="12"/>
      <c r="G17" s="11"/>
      <c r="H17" s="28"/>
      <c r="K17" s="96"/>
      <c r="L17" s="96"/>
      <c r="M17" s="96"/>
      <c r="N17" s="116"/>
      <c r="O17" s="96"/>
      <c r="P17" s="96"/>
      <c r="V17" s="96">
        <f t="shared" si="0"/>
        <v>3.12</v>
      </c>
    </row>
    <row r="18" spans="1:22" ht="15.75" thickBot="1" x14ac:dyDescent="0.3">
      <c r="K18" s="96"/>
      <c r="L18" s="96"/>
      <c r="M18" s="96"/>
      <c r="N18" s="116"/>
      <c r="O18" s="96"/>
      <c r="P18" s="96"/>
      <c r="V18" s="96"/>
    </row>
    <row r="19" spans="1:22" x14ac:dyDescent="0.25">
      <c r="A19" s="3" t="s">
        <v>23</v>
      </c>
      <c r="B19" s="4" t="s">
        <v>5</v>
      </c>
      <c r="C19" s="72">
        <v>62321</v>
      </c>
      <c r="D19" s="14">
        <v>1111</v>
      </c>
      <c r="E19" s="5"/>
      <c r="F19" s="14" t="s">
        <v>13</v>
      </c>
      <c r="G19" s="4"/>
      <c r="H19" s="27" t="s">
        <v>8</v>
      </c>
      <c r="K19" s="96">
        <f>SUM(D19:D20)*0.75</f>
        <v>927</v>
      </c>
      <c r="L19" s="96">
        <f>SUM(D19:D20)*0.6</f>
        <v>741.6</v>
      </c>
      <c r="M19" s="96">
        <f>SUM(D19:D20)*0.7</f>
        <v>865.19999999999993</v>
      </c>
      <c r="N19" s="116">
        <v>648.52</v>
      </c>
      <c r="O19" s="96">
        <v>495.99</v>
      </c>
      <c r="P19" s="96">
        <f>SUM(D19:D20)*0.7</f>
        <v>865.19999999999993</v>
      </c>
      <c r="Q19" s="89">
        <f>R19*1.35</f>
        <v>875.50200000000007</v>
      </c>
      <c r="R19" s="96">
        <f>N19</f>
        <v>648.52</v>
      </c>
      <c r="S19" s="117">
        <f>O19</f>
        <v>495.99</v>
      </c>
      <c r="T19" s="117">
        <f>K19</f>
        <v>927</v>
      </c>
      <c r="V19" s="96">
        <f t="shared" si="0"/>
        <v>577.72</v>
      </c>
    </row>
    <row r="20" spans="1:22" ht="15.75" thickBot="1" x14ac:dyDescent="0.3">
      <c r="A20" s="10" t="s">
        <v>16</v>
      </c>
      <c r="B20" s="11"/>
      <c r="C20" s="77" t="s">
        <v>21</v>
      </c>
      <c r="D20" s="12">
        <v>125</v>
      </c>
      <c r="E20" s="13"/>
      <c r="F20" s="12"/>
      <c r="G20" s="11"/>
      <c r="H20" s="28"/>
      <c r="K20" s="96"/>
      <c r="L20" s="96"/>
      <c r="M20" s="96"/>
      <c r="N20" s="116"/>
      <c r="O20" s="96"/>
      <c r="P20" s="96"/>
      <c r="Q20" s="89"/>
      <c r="R20" s="96"/>
      <c r="V20" s="96">
        <f t="shared" si="0"/>
        <v>65</v>
      </c>
    </row>
    <row r="21" spans="1:22" ht="15.75" thickBot="1" x14ac:dyDescent="0.3">
      <c r="K21" s="96"/>
      <c r="L21" s="96"/>
      <c r="M21" s="96"/>
      <c r="N21" s="116"/>
      <c r="O21" s="96"/>
      <c r="P21" s="96"/>
      <c r="Q21" s="89"/>
      <c r="R21" s="96"/>
      <c r="V21" s="96"/>
    </row>
    <row r="22" spans="1:22" x14ac:dyDescent="0.25">
      <c r="A22" s="3" t="s">
        <v>25</v>
      </c>
      <c r="B22" s="4" t="s">
        <v>5</v>
      </c>
      <c r="C22" s="72">
        <v>20550</v>
      </c>
      <c r="D22" s="14">
        <v>458</v>
      </c>
      <c r="E22" s="5"/>
      <c r="F22" s="14" t="s">
        <v>13</v>
      </c>
      <c r="G22" s="4"/>
      <c r="H22" s="27" t="s">
        <v>8</v>
      </c>
      <c r="K22" s="96">
        <f>0.75*D22</f>
        <v>343.5</v>
      </c>
      <c r="L22" s="96">
        <f>0.6*D22</f>
        <v>274.8</v>
      </c>
      <c r="M22" s="96">
        <f>D22*0.7</f>
        <v>320.59999999999997</v>
      </c>
      <c r="N22" s="116">
        <v>266.83</v>
      </c>
      <c r="O22" s="96">
        <v>204.13</v>
      </c>
      <c r="P22" s="96">
        <f>D22*0.7</f>
        <v>320.59999999999997</v>
      </c>
      <c r="Q22" s="89">
        <f t="shared" ref="Q22:Q82" si="1">R22*1.35</f>
        <v>360.22050000000002</v>
      </c>
      <c r="R22" s="96">
        <f t="shared" ref="R22:R82" si="2">N22</f>
        <v>266.83</v>
      </c>
      <c r="S22" s="117">
        <f>O22</f>
        <v>204.13</v>
      </c>
      <c r="T22" s="117">
        <f t="shared" ref="T22:T54" si="3">K22</f>
        <v>343.5</v>
      </c>
      <c r="V22" s="96">
        <f t="shared" si="0"/>
        <v>238.16</v>
      </c>
    </row>
    <row r="23" spans="1:22" x14ac:dyDescent="0.25">
      <c r="A23" s="6" t="s">
        <v>26</v>
      </c>
      <c r="B23" s="7"/>
      <c r="C23" s="70">
        <v>76942</v>
      </c>
      <c r="D23" s="8">
        <v>400</v>
      </c>
      <c r="E23" s="9"/>
      <c r="F23" s="8"/>
      <c r="G23" s="7"/>
      <c r="H23" s="16"/>
      <c r="K23" s="96">
        <f>0.75*D23</f>
        <v>300</v>
      </c>
      <c r="L23" s="96">
        <f>0.6*D23</f>
        <v>240</v>
      </c>
      <c r="M23" s="96">
        <f>D23*0.7</f>
        <v>280</v>
      </c>
      <c r="N23" s="116">
        <v>0</v>
      </c>
      <c r="O23" s="96">
        <v>0</v>
      </c>
      <c r="P23" s="96">
        <f>D23*0.7</f>
        <v>280</v>
      </c>
      <c r="Q23" s="89">
        <f t="shared" si="1"/>
        <v>0</v>
      </c>
      <c r="R23" s="96">
        <f t="shared" si="2"/>
        <v>0</v>
      </c>
      <c r="S23" s="117">
        <v>0</v>
      </c>
      <c r="T23" s="117">
        <f t="shared" si="3"/>
        <v>300</v>
      </c>
      <c r="V23" s="96">
        <f t="shared" si="0"/>
        <v>208</v>
      </c>
    </row>
    <row r="24" spans="1:22" ht="15.75" thickBot="1" x14ac:dyDescent="0.3">
      <c r="A24" s="10" t="s">
        <v>16</v>
      </c>
      <c r="B24" s="11"/>
      <c r="C24" s="77" t="s">
        <v>21</v>
      </c>
      <c r="D24" s="12">
        <v>125</v>
      </c>
      <c r="E24" s="13"/>
      <c r="F24" s="12"/>
      <c r="G24" s="11"/>
      <c r="H24" s="28"/>
      <c r="K24" s="96">
        <f>0.75*D24</f>
        <v>93.75</v>
      </c>
      <c r="L24" s="96">
        <f>0.6*D24</f>
        <v>75</v>
      </c>
      <c r="M24" s="96">
        <f>D24*0.7</f>
        <v>87.5</v>
      </c>
      <c r="N24" s="116">
        <v>0</v>
      </c>
      <c r="O24" s="96">
        <v>0</v>
      </c>
      <c r="P24" s="96">
        <f>D24*0.7</f>
        <v>87.5</v>
      </c>
      <c r="Q24" s="89">
        <f t="shared" si="1"/>
        <v>0</v>
      </c>
      <c r="R24" s="96">
        <f t="shared" si="2"/>
        <v>0</v>
      </c>
      <c r="S24" s="117">
        <v>0</v>
      </c>
      <c r="T24" s="117">
        <f t="shared" si="3"/>
        <v>93.75</v>
      </c>
      <c r="V24" s="96">
        <f t="shared" si="0"/>
        <v>65</v>
      </c>
    </row>
    <row r="25" spans="1:22" ht="15.75" thickBot="1" x14ac:dyDescent="0.3">
      <c r="K25" s="96"/>
      <c r="L25" s="96"/>
      <c r="M25" s="96"/>
      <c r="N25" s="116"/>
      <c r="O25" s="96"/>
      <c r="P25" s="96"/>
      <c r="Q25" s="89"/>
      <c r="R25" s="96"/>
      <c r="V25" s="96"/>
    </row>
    <row r="26" spans="1:22" x14ac:dyDescent="0.25">
      <c r="A26" s="3" t="s">
        <v>27</v>
      </c>
      <c r="B26" s="4" t="s">
        <v>5</v>
      </c>
      <c r="C26" s="72">
        <v>20610</v>
      </c>
      <c r="D26" s="93">
        <v>457</v>
      </c>
      <c r="E26" s="5"/>
      <c r="F26" s="14" t="s">
        <v>13</v>
      </c>
      <c r="G26" s="4"/>
      <c r="H26" s="27" t="s">
        <v>8</v>
      </c>
      <c r="K26" s="96">
        <f t="shared" ref="K26:K31" si="4">0.75*D26</f>
        <v>342.75</v>
      </c>
      <c r="L26" s="96">
        <f t="shared" ref="L26:L31" si="5">0.6*D26</f>
        <v>274.2</v>
      </c>
      <c r="M26" s="96">
        <f t="shared" ref="M26:M31" si="6">D26*0.7</f>
        <v>319.89999999999998</v>
      </c>
      <c r="N26" s="116">
        <v>266.83</v>
      </c>
      <c r="O26" s="96">
        <v>204.13</v>
      </c>
      <c r="P26" s="96">
        <f>D26*0.7</f>
        <v>319.89999999999998</v>
      </c>
      <c r="Q26" s="89">
        <f t="shared" si="1"/>
        <v>360.22050000000002</v>
      </c>
      <c r="R26" s="96">
        <f t="shared" si="2"/>
        <v>266.83</v>
      </c>
      <c r="S26" s="117">
        <f>O26</f>
        <v>204.13</v>
      </c>
      <c r="T26" s="117">
        <f t="shared" si="3"/>
        <v>342.75</v>
      </c>
      <c r="V26" s="96">
        <f t="shared" si="0"/>
        <v>237.64000000000001</v>
      </c>
    </row>
    <row r="27" spans="1:22" x14ac:dyDescent="0.25">
      <c r="A27" s="6" t="s">
        <v>28</v>
      </c>
      <c r="B27" s="7"/>
      <c r="C27" s="70">
        <v>77002</v>
      </c>
      <c r="D27" s="8">
        <v>206</v>
      </c>
      <c r="E27" s="9"/>
      <c r="F27" s="8"/>
      <c r="G27" s="7"/>
      <c r="H27" s="16"/>
      <c r="K27" s="96">
        <f t="shared" si="4"/>
        <v>154.5</v>
      </c>
      <c r="L27" s="96">
        <f t="shared" si="5"/>
        <v>123.6</v>
      </c>
      <c r="M27" s="96">
        <f t="shared" si="6"/>
        <v>144.19999999999999</v>
      </c>
      <c r="N27" s="116">
        <v>0</v>
      </c>
      <c r="O27" s="96">
        <v>0</v>
      </c>
      <c r="P27" s="96">
        <f>D27*0.7</f>
        <v>144.19999999999999</v>
      </c>
      <c r="Q27" s="89">
        <f t="shared" si="1"/>
        <v>0</v>
      </c>
      <c r="R27" s="96">
        <f t="shared" si="2"/>
        <v>0</v>
      </c>
      <c r="S27" s="117">
        <v>0</v>
      </c>
      <c r="T27" s="117">
        <f t="shared" si="3"/>
        <v>154.5</v>
      </c>
      <c r="V27" s="96">
        <f t="shared" si="0"/>
        <v>107.12</v>
      </c>
    </row>
    <row r="28" spans="1:22" ht="15.75" thickBot="1" x14ac:dyDescent="0.3">
      <c r="A28" s="10" t="s">
        <v>16</v>
      </c>
      <c r="B28" s="11"/>
      <c r="C28" s="77" t="s">
        <v>21</v>
      </c>
      <c r="D28" s="12">
        <v>125</v>
      </c>
      <c r="E28" s="13"/>
      <c r="F28" s="12"/>
      <c r="G28" s="11"/>
      <c r="H28" s="28"/>
      <c r="K28" s="96">
        <f t="shared" si="4"/>
        <v>93.75</v>
      </c>
      <c r="L28" s="96">
        <f t="shared" si="5"/>
        <v>75</v>
      </c>
      <c r="M28" s="96">
        <f t="shared" si="6"/>
        <v>87.5</v>
      </c>
      <c r="N28" s="116">
        <v>0</v>
      </c>
      <c r="O28" s="96">
        <v>0</v>
      </c>
      <c r="P28" s="96">
        <f>D28*0.7</f>
        <v>87.5</v>
      </c>
      <c r="Q28" s="89">
        <f t="shared" si="1"/>
        <v>0</v>
      </c>
      <c r="R28" s="96">
        <f t="shared" si="2"/>
        <v>0</v>
      </c>
      <c r="S28" s="117">
        <v>0</v>
      </c>
      <c r="T28" s="117">
        <f t="shared" si="3"/>
        <v>93.75</v>
      </c>
      <c r="V28" s="96">
        <f t="shared" si="0"/>
        <v>65</v>
      </c>
    </row>
    <row r="29" spans="1:22" ht="15.75" thickBot="1" x14ac:dyDescent="0.3">
      <c r="K29" s="96">
        <f t="shared" si="4"/>
        <v>0</v>
      </c>
      <c r="L29" s="96">
        <f t="shared" si="5"/>
        <v>0</v>
      </c>
      <c r="M29" s="96">
        <f t="shared" si="6"/>
        <v>0</v>
      </c>
      <c r="N29" s="116"/>
      <c r="O29" s="96"/>
      <c r="P29" s="96"/>
      <c r="Q29" s="89"/>
      <c r="R29" s="96"/>
      <c r="V29" s="96"/>
    </row>
    <row r="30" spans="1:22" x14ac:dyDescent="0.25">
      <c r="A30" s="3" t="s">
        <v>29</v>
      </c>
      <c r="B30" s="4" t="s">
        <v>5</v>
      </c>
      <c r="C30" s="72" t="s">
        <v>30</v>
      </c>
      <c r="D30" s="14">
        <v>1111</v>
      </c>
      <c r="E30" s="5"/>
      <c r="F30" s="14" t="s">
        <v>13</v>
      </c>
      <c r="G30" s="4"/>
      <c r="H30" s="27" t="s">
        <v>8</v>
      </c>
      <c r="K30" s="96">
        <f t="shared" si="4"/>
        <v>833.25</v>
      </c>
      <c r="L30" s="96">
        <f t="shared" si="5"/>
        <v>666.6</v>
      </c>
      <c r="M30" s="96">
        <f t="shared" si="6"/>
        <v>777.69999999999993</v>
      </c>
      <c r="N30" s="116">
        <v>648.52</v>
      </c>
      <c r="O30" s="96">
        <v>70.900000000000006</v>
      </c>
      <c r="P30" s="96">
        <f>D30*0.7</f>
        <v>777.69999999999993</v>
      </c>
      <c r="Q30" s="89">
        <f t="shared" si="1"/>
        <v>875.50200000000007</v>
      </c>
      <c r="R30" s="96">
        <f t="shared" si="2"/>
        <v>648.52</v>
      </c>
      <c r="S30" s="117">
        <f>O30</f>
        <v>70.900000000000006</v>
      </c>
      <c r="T30" s="117">
        <f t="shared" si="3"/>
        <v>833.25</v>
      </c>
      <c r="V30" s="96">
        <f t="shared" si="0"/>
        <v>577.72</v>
      </c>
    </row>
    <row r="31" spans="1:22" ht="15.75" thickBot="1" x14ac:dyDescent="0.3">
      <c r="A31" s="10" t="s">
        <v>16</v>
      </c>
      <c r="B31" s="11"/>
      <c r="C31" s="77" t="s">
        <v>14</v>
      </c>
      <c r="D31" s="12">
        <v>125</v>
      </c>
      <c r="E31" s="13"/>
      <c r="F31" s="12"/>
      <c r="G31" s="11"/>
      <c r="H31" s="28"/>
      <c r="K31" s="96">
        <f t="shared" si="4"/>
        <v>93.75</v>
      </c>
      <c r="L31" s="96">
        <f t="shared" si="5"/>
        <v>75</v>
      </c>
      <c r="M31" s="96">
        <f t="shared" si="6"/>
        <v>87.5</v>
      </c>
      <c r="N31" s="116">
        <v>0</v>
      </c>
      <c r="O31" s="96">
        <v>0</v>
      </c>
      <c r="P31" s="96">
        <f>D31*0.7</f>
        <v>87.5</v>
      </c>
      <c r="Q31" s="89">
        <f t="shared" si="1"/>
        <v>0</v>
      </c>
      <c r="R31" s="96">
        <f t="shared" si="2"/>
        <v>0</v>
      </c>
      <c r="S31" s="117">
        <v>0</v>
      </c>
      <c r="T31" s="117">
        <f t="shared" si="3"/>
        <v>93.75</v>
      </c>
      <c r="V31" s="96">
        <f t="shared" si="0"/>
        <v>65</v>
      </c>
    </row>
    <row r="32" spans="1:22" ht="15.75" thickBot="1" x14ac:dyDescent="0.3">
      <c r="K32" s="96"/>
      <c r="L32" s="96"/>
      <c r="M32" s="96"/>
      <c r="N32" s="116"/>
      <c r="O32" s="96"/>
      <c r="P32" s="96"/>
      <c r="Q32" s="89"/>
      <c r="R32" s="96"/>
      <c r="V32" s="96"/>
    </row>
    <row r="33" spans="1:22" x14ac:dyDescent="0.25">
      <c r="A33" s="3" t="s">
        <v>31</v>
      </c>
      <c r="B33" s="4" t="s">
        <v>5</v>
      </c>
      <c r="C33" s="72">
        <v>62273</v>
      </c>
      <c r="D33" s="14">
        <v>1111</v>
      </c>
      <c r="E33" s="5"/>
      <c r="F33" s="14" t="s">
        <v>13</v>
      </c>
      <c r="G33" s="4"/>
      <c r="H33" s="27" t="s">
        <v>8</v>
      </c>
      <c r="K33" s="96">
        <f>0.75*D33</f>
        <v>833.25</v>
      </c>
      <c r="L33" s="96">
        <f>0.6*D33</f>
        <v>666.6</v>
      </c>
      <c r="M33" s="96">
        <f>D33*0.7</f>
        <v>777.69999999999993</v>
      </c>
      <c r="N33" s="116">
        <v>648.52</v>
      </c>
      <c r="O33" s="96">
        <v>495.99</v>
      </c>
      <c r="P33" s="96">
        <f>D33*0.7</f>
        <v>777.69999999999993</v>
      </c>
      <c r="Q33" s="89">
        <f t="shared" si="1"/>
        <v>875.50200000000007</v>
      </c>
      <c r="R33" s="96">
        <f t="shared" si="2"/>
        <v>648.52</v>
      </c>
      <c r="S33" s="117">
        <f>O33</f>
        <v>495.99</v>
      </c>
      <c r="T33" s="117">
        <f t="shared" si="3"/>
        <v>833.25</v>
      </c>
      <c r="V33" s="96">
        <f t="shared" si="0"/>
        <v>577.72</v>
      </c>
    </row>
    <row r="34" spans="1:22" x14ac:dyDescent="0.25">
      <c r="A34" s="6" t="s">
        <v>28</v>
      </c>
      <c r="B34" s="7"/>
      <c r="C34" s="70">
        <v>77003</v>
      </c>
      <c r="D34" s="8">
        <v>206</v>
      </c>
      <c r="E34" s="9"/>
      <c r="F34" s="8"/>
      <c r="G34" s="7"/>
      <c r="H34" s="16"/>
      <c r="K34" s="96">
        <f>0.75*D34</f>
        <v>154.5</v>
      </c>
      <c r="L34" s="96">
        <f>0.6*D34</f>
        <v>123.6</v>
      </c>
      <c r="M34" s="96">
        <f>D34*0.7</f>
        <v>144.19999999999999</v>
      </c>
      <c r="N34" s="116">
        <v>0</v>
      </c>
      <c r="O34" s="96">
        <v>0</v>
      </c>
      <c r="P34" s="96">
        <f>D34*0.7</f>
        <v>144.19999999999999</v>
      </c>
      <c r="Q34" s="89">
        <f t="shared" si="1"/>
        <v>0</v>
      </c>
      <c r="R34" s="96">
        <f t="shared" si="2"/>
        <v>0</v>
      </c>
      <c r="S34" s="117">
        <v>0</v>
      </c>
      <c r="T34" s="117">
        <f t="shared" si="3"/>
        <v>154.5</v>
      </c>
      <c r="V34" s="96">
        <f t="shared" si="0"/>
        <v>107.12</v>
      </c>
    </row>
    <row r="35" spans="1:22" ht="15.75" thickBot="1" x14ac:dyDescent="0.3">
      <c r="A35" s="10" t="s">
        <v>16</v>
      </c>
      <c r="B35" s="11"/>
      <c r="C35" s="77" t="s">
        <v>14</v>
      </c>
      <c r="D35" s="12">
        <v>75</v>
      </c>
      <c r="E35" s="13"/>
      <c r="F35" s="12"/>
      <c r="G35" s="11"/>
      <c r="H35" s="28"/>
      <c r="K35" s="96">
        <f>0.75*D35</f>
        <v>56.25</v>
      </c>
      <c r="L35" s="96">
        <f>0.6*D35</f>
        <v>45</v>
      </c>
      <c r="M35" s="96">
        <f>D35*0.7</f>
        <v>52.5</v>
      </c>
      <c r="N35" s="116">
        <v>0</v>
      </c>
      <c r="O35" s="96">
        <v>0</v>
      </c>
      <c r="P35" s="96">
        <f>D35*0.7</f>
        <v>52.5</v>
      </c>
      <c r="Q35" s="89">
        <f t="shared" si="1"/>
        <v>0</v>
      </c>
      <c r="R35" s="96">
        <f t="shared" si="2"/>
        <v>0</v>
      </c>
      <c r="S35" s="117">
        <v>0</v>
      </c>
      <c r="T35" s="117">
        <f t="shared" si="3"/>
        <v>56.25</v>
      </c>
      <c r="V35" s="96">
        <f t="shared" si="0"/>
        <v>39</v>
      </c>
    </row>
    <row r="36" spans="1:22" ht="15.75" thickBot="1" x14ac:dyDescent="0.3">
      <c r="K36" s="96"/>
      <c r="L36" s="96"/>
      <c r="M36" s="96"/>
      <c r="N36" s="116"/>
      <c r="O36" s="96"/>
      <c r="P36" s="96"/>
      <c r="Q36" s="89"/>
      <c r="R36" s="96"/>
      <c r="V36" s="96"/>
    </row>
    <row r="37" spans="1:22" x14ac:dyDescent="0.25">
      <c r="A37" s="3" t="s">
        <v>33</v>
      </c>
      <c r="B37" s="4" t="s">
        <v>5</v>
      </c>
      <c r="C37" s="72">
        <v>64405</v>
      </c>
      <c r="D37" s="14">
        <v>458</v>
      </c>
      <c r="E37" s="5"/>
      <c r="F37" s="14" t="s">
        <v>13</v>
      </c>
      <c r="G37" s="4"/>
      <c r="H37" s="27" t="s">
        <v>8</v>
      </c>
      <c r="K37" s="96">
        <f>0.75*D37</f>
        <v>343.5</v>
      </c>
      <c r="L37" s="96">
        <f>0.6*D37</f>
        <v>274.8</v>
      </c>
      <c r="M37" s="96">
        <f>D37*0.7</f>
        <v>320.59999999999997</v>
      </c>
      <c r="N37" s="116">
        <v>266.83</v>
      </c>
      <c r="O37" s="96">
        <v>204.13</v>
      </c>
      <c r="P37" s="96">
        <f>D37*0.7</f>
        <v>320.59999999999997</v>
      </c>
      <c r="Q37" s="89">
        <f t="shared" si="1"/>
        <v>360.22050000000002</v>
      </c>
      <c r="R37" s="96">
        <f t="shared" si="2"/>
        <v>266.83</v>
      </c>
      <c r="S37" s="117">
        <f>O37</f>
        <v>204.13</v>
      </c>
      <c r="T37" s="117">
        <f t="shared" si="3"/>
        <v>343.5</v>
      </c>
      <c r="V37" s="96">
        <f t="shared" si="0"/>
        <v>238.16</v>
      </c>
    </row>
    <row r="38" spans="1:22" ht="15.75" thickBot="1" x14ac:dyDescent="0.3">
      <c r="A38" s="10" t="s">
        <v>16</v>
      </c>
      <c r="B38" s="11"/>
      <c r="C38" s="77" t="s">
        <v>20</v>
      </c>
      <c r="D38" s="12">
        <v>6</v>
      </c>
      <c r="E38" s="13"/>
      <c r="F38" s="12"/>
      <c r="G38" s="11"/>
      <c r="H38" s="28"/>
      <c r="K38" s="96">
        <f>0.75*D38</f>
        <v>4.5</v>
      </c>
      <c r="L38" s="96">
        <f>0.6*D38</f>
        <v>3.5999999999999996</v>
      </c>
      <c r="M38" s="96">
        <f>D38*0.7</f>
        <v>4.1999999999999993</v>
      </c>
      <c r="N38" s="116">
        <v>0</v>
      </c>
      <c r="O38" s="96">
        <v>0</v>
      </c>
      <c r="P38" s="96">
        <f>D38*0.7</f>
        <v>4.1999999999999993</v>
      </c>
      <c r="Q38" s="89">
        <f t="shared" si="1"/>
        <v>0</v>
      </c>
      <c r="R38" s="96">
        <f t="shared" si="2"/>
        <v>0</v>
      </c>
      <c r="S38" s="117">
        <v>0</v>
      </c>
      <c r="T38" s="117">
        <f t="shared" si="3"/>
        <v>4.5</v>
      </c>
      <c r="V38" s="96">
        <f t="shared" si="0"/>
        <v>3.12</v>
      </c>
    </row>
    <row r="39" spans="1:22" ht="15.75" thickBot="1" x14ac:dyDescent="0.3">
      <c r="K39" s="96"/>
      <c r="L39" s="96"/>
      <c r="M39" s="96"/>
      <c r="N39" s="116"/>
      <c r="O39" s="96"/>
      <c r="P39" s="96"/>
      <c r="Q39" s="89"/>
      <c r="R39" s="96"/>
      <c r="V39" s="96"/>
    </row>
    <row r="40" spans="1:22" x14ac:dyDescent="0.25">
      <c r="A40" s="3" t="s">
        <v>34</v>
      </c>
      <c r="B40" s="4" t="s">
        <v>5</v>
      </c>
      <c r="C40" s="72">
        <v>64445</v>
      </c>
      <c r="D40" s="14">
        <v>1111</v>
      </c>
      <c r="E40" s="5"/>
      <c r="F40" s="14" t="s">
        <v>13</v>
      </c>
      <c r="G40" s="4"/>
      <c r="H40" s="27" t="s">
        <v>8</v>
      </c>
      <c r="K40" s="96">
        <f>0.75*D40</f>
        <v>833.25</v>
      </c>
      <c r="L40" s="96">
        <f>0.6*D40</f>
        <v>666.6</v>
      </c>
      <c r="M40" s="96">
        <f>D40*0.7</f>
        <v>777.69999999999993</v>
      </c>
      <c r="N40" s="116">
        <v>648.52</v>
      </c>
      <c r="O40" s="96">
        <v>495.99</v>
      </c>
      <c r="P40" s="96">
        <f>D40*0.7</f>
        <v>777.69999999999993</v>
      </c>
      <c r="Q40" s="89">
        <f t="shared" si="1"/>
        <v>875.50200000000007</v>
      </c>
      <c r="R40" s="96">
        <f t="shared" si="2"/>
        <v>648.52</v>
      </c>
      <c r="S40" s="117">
        <f>O40</f>
        <v>495.99</v>
      </c>
      <c r="T40" s="117">
        <f t="shared" si="3"/>
        <v>833.25</v>
      </c>
      <c r="V40" s="96">
        <f t="shared" si="0"/>
        <v>577.72</v>
      </c>
    </row>
    <row r="41" spans="1:22" x14ac:dyDescent="0.25">
      <c r="A41" s="6" t="s">
        <v>32</v>
      </c>
      <c r="B41" s="7"/>
      <c r="C41" s="70">
        <v>77003</v>
      </c>
      <c r="D41" s="8">
        <v>206</v>
      </c>
      <c r="E41" s="9"/>
      <c r="F41" s="8"/>
      <c r="G41" s="7"/>
      <c r="H41" s="16"/>
      <c r="K41" s="96">
        <f>0.75*D41</f>
        <v>154.5</v>
      </c>
      <c r="L41" s="96">
        <f>0.6*D41</f>
        <v>123.6</v>
      </c>
      <c r="M41" s="96">
        <f>D41*0.7</f>
        <v>144.19999999999999</v>
      </c>
      <c r="N41" s="116">
        <v>0</v>
      </c>
      <c r="O41" s="96">
        <v>0</v>
      </c>
      <c r="P41" s="96">
        <f>D41*0.7</f>
        <v>144.19999999999999</v>
      </c>
      <c r="Q41" s="89">
        <f t="shared" si="1"/>
        <v>0</v>
      </c>
      <c r="R41" s="96">
        <f t="shared" si="2"/>
        <v>0</v>
      </c>
      <c r="S41" s="117">
        <v>0</v>
      </c>
      <c r="T41" s="117">
        <f t="shared" si="3"/>
        <v>154.5</v>
      </c>
      <c r="V41" s="96">
        <f t="shared" si="0"/>
        <v>107.12</v>
      </c>
    </row>
    <row r="42" spans="1:22" ht="15.75" thickBot="1" x14ac:dyDescent="0.3">
      <c r="A42" s="10" t="s">
        <v>16</v>
      </c>
      <c r="B42" s="11"/>
      <c r="C42" s="77" t="s">
        <v>14</v>
      </c>
      <c r="D42" s="12">
        <v>125</v>
      </c>
      <c r="E42" s="13"/>
      <c r="F42" s="12"/>
      <c r="G42" s="11"/>
      <c r="H42" s="28"/>
      <c r="K42" s="96">
        <f>0.75*D42</f>
        <v>93.75</v>
      </c>
      <c r="L42" s="96">
        <f>0.6*D42</f>
        <v>75</v>
      </c>
      <c r="M42" s="96">
        <f>D42*0.7</f>
        <v>87.5</v>
      </c>
      <c r="N42" s="116">
        <v>0</v>
      </c>
      <c r="O42" s="96">
        <v>0</v>
      </c>
      <c r="P42" s="96">
        <f>D42*0.7</f>
        <v>87.5</v>
      </c>
      <c r="Q42" s="89">
        <f t="shared" si="1"/>
        <v>0</v>
      </c>
      <c r="R42" s="96">
        <f t="shared" si="2"/>
        <v>0</v>
      </c>
      <c r="S42" s="117">
        <v>0</v>
      </c>
      <c r="T42" s="117">
        <f t="shared" si="3"/>
        <v>93.75</v>
      </c>
      <c r="V42" s="96">
        <f t="shared" si="0"/>
        <v>65</v>
      </c>
    </row>
    <row r="43" spans="1:22" ht="15.75" thickBot="1" x14ac:dyDescent="0.3">
      <c r="K43" s="96"/>
      <c r="L43" s="96"/>
      <c r="M43" s="96"/>
      <c r="N43" s="116"/>
      <c r="O43" s="96"/>
      <c r="P43" s="96"/>
      <c r="Q43" s="89"/>
      <c r="R43" s="96">
        <f t="shared" si="2"/>
        <v>0</v>
      </c>
      <c r="V43" s="96"/>
    </row>
    <row r="44" spans="1:22" x14ac:dyDescent="0.25">
      <c r="A44" s="3" t="s">
        <v>35</v>
      </c>
      <c r="B44" s="4" t="s">
        <v>5</v>
      </c>
      <c r="C44" s="72">
        <v>64454</v>
      </c>
      <c r="D44" s="14">
        <v>1111</v>
      </c>
      <c r="E44" s="5"/>
      <c r="F44" s="14" t="s">
        <v>13</v>
      </c>
      <c r="G44" s="4"/>
      <c r="H44" s="27" t="s">
        <v>8</v>
      </c>
      <c r="K44" s="96">
        <f>0.75*D44</f>
        <v>833.25</v>
      </c>
      <c r="L44" s="96">
        <f>0.6*D44</f>
        <v>666.6</v>
      </c>
      <c r="M44" s="96">
        <f>D44*0.7</f>
        <v>777.69999999999993</v>
      </c>
      <c r="N44" s="116">
        <v>648.52</v>
      </c>
      <c r="O44" s="96">
        <v>495.99</v>
      </c>
      <c r="P44" s="96">
        <f>D44*0.7</f>
        <v>777.69999999999993</v>
      </c>
      <c r="Q44" s="89">
        <f t="shared" si="1"/>
        <v>875.50200000000007</v>
      </c>
      <c r="R44" s="96">
        <f t="shared" si="2"/>
        <v>648.52</v>
      </c>
      <c r="S44" s="117">
        <f>O44</f>
        <v>495.99</v>
      </c>
      <c r="T44" s="117">
        <f t="shared" si="3"/>
        <v>833.25</v>
      </c>
      <c r="V44" s="96">
        <f t="shared" si="0"/>
        <v>577.72</v>
      </c>
    </row>
    <row r="45" spans="1:22" ht="15.75" thickBot="1" x14ac:dyDescent="0.3">
      <c r="A45" s="10" t="s">
        <v>16</v>
      </c>
      <c r="B45" s="11"/>
      <c r="C45" s="77" t="s">
        <v>14</v>
      </c>
      <c r="D45" s="12">
        <v>35</v>
      </c>
      <c r="E45" s="13"/>
      <c r="F45" s="12"/>
      <c r="G45" s="11"/>
      <c r="H45" s="28"/>
      <c r="K45" s="96">
        <f>0.75*D45</f>
        <v>26.25</v>
      </c>
      <c r="L45" s="96">
        <f>0.6*D45</f>
        <v>21</v>
      </c>
      <c r="M45" s="96">
        <f>D45*0.7</f>
        <v>24.5</v>
      </c>
      <c r="N45" s="116">
        <v>0</v>
      </c>
      <c r="O45" s="96">
        <v>0</v>
      </c>
      <c r="P45" s="96">
        <f>D45*0.7</f>
        <v>24.5</v>
      </c>
      <c r="Q45" s="89">
        <f t="shared" si="1"/>
        <v>0</v>
      </c>
      <c r="R45" s="96">
        <f t="shared" si="2"/>
        <v>0</v>
      </c>
      <c r="S45" s="117">
        <v>0</v>
      </c>
      <c r="T45" s="117">
        <f t="shared" si="3"/>
        <v>26.25</v>
      </c>
      <c r="V45" s="96">
        <f t="shared" si="0"/>
        <v>18.2</v>
      </c>
    </row>
    <row r="46" spans="1:22" ht="15.75" thickBot="1" x14ac:dyDescent="0.3">
      <c r="K46" s="96"/>
      <c r="L46" s="96"/>
      <c r="M46" s="96"/>
      <c r="N46" s="116"/>
      <c r="O46" s="96"/>
      <c r="P46" s="96"/>
      <c r="Q46" s="89"/>
      <c r="R46" s="96"/>
      <c r="V46" s="96"/>
    </row>
    <row r="47" spans="1:22" x14ac:dyDescent="0.25">
      <c r="A47" s="3" t="s">
        <v>36</v>
      </c>
      <c r="B47" s="4" t="s">
        <v>5</v>
      </c>
      <c r="C47" s="72">
        <v>64490</v>
      </c>
      <c r="D47" s="14">
        <v>1439</v>
      </c>
      <c r="E47" s="5"/>
      <c r="F47" s="14" t="s">
        <v>13</v>
      </c>
      <c r="G47" s="4"/>
      <c r="H47" s="27" t="s">
        <v>8</v>
      </c>
      <c r="K47" s="96">
        <f>0.75*D47</f>
        <v>1079.25</v>
      </c>
      <c r="L47" s="96">
        <f>0.6*D47</f>
        <v>863.4</v>
      </c>
      <c r="M47" s="96">
        <f>D47*0.7</f>
        <v>1007.3</v>
      </c>
      <c r="N47" s="116">
        <v>840.73</v>
      </c>
      <c r="O47" s="96">
        <v>642.83000000000004</v>
      </c>
      <c r="P47" s="96">
        <f>D47*0.7</f>
        <v>1007.3</v>
      </c>
      <c r="Q47" s="89">
        <f t="shared" si="1"/>
        <v>1134.9855</v>
      </c>
      <c r="R47" s="96">
        <f t="shared" si="2"/>
        <v>840.73</v>
      </c>
      <c r="S47" s="117">
        <f>O47</f>
        <v>642.83000000000004</v>
      </c>
      <c r="T47" s="117">
        <f t="shared" si="3"/>
        <v>1079.25</v>
      </c>
      <c r="V47" s="96">
        <f t="shared" si="0"/>
        <v>748.28</v>
      </c>
    </row>
    <row r="48" spans="1:22" x14ac:dyDescent="0.25">
      <c r="A48" s="6" t="s">
        <v>37</v>
      </c>
      <c r="B48" s="7"/>
      <c r="C48" s="70">
        <v>64491</v>
      </c>
      <c r="D48" s="8">
        <v>275</v>
      </c>
      <c r="E48" s="9"/>
      <c r="F48" s="8"/>
      <c r="G48" s="7"/>
      <c r="H48" s="16"/>
      <c r="K48" s="96">
        <f>0.75*D48</f>
        <v>206.25</v>
      </c>
      <c r="L48" s="96">
        <f>0.6*D48</f>
        <v>165</v>
      </c>
      <c r="M48" s="96">
        <f>D48*0.7</f>
        <v>192.5</v>
      </c>
      <c r="N48" s="116">
        <v>0</v>
      </c>
      <c r="O48" s="96">
        <v>0</v>
      </c>
      <c r="P48" s="96">
        <f>D48*0.7</f>
        <v>192.5</v>
      </c>
      <c r="Q48" s="89">
        <f t="shared" si="1"/>
        <v>0</v>
      </c>
      <c r="R48" s="96">
        <f t="shared" si="2"/>
        <v>0</v>
      </c>
      <c r="S48" s="117">
        <v>0</v>
      </c>
      <c r="T48" s="117">
        <f t="shared" si="3"/>
        <v>206.25</v>
      </c>
      <c r="V48" s="96">
        <f t="shared" si="0"/>
        <v>143</v>
      </c>
    </row>
    <row r="49" spans="1:22" x14ac:dyDescent="0.25">
      <c r="A49" s="6" t="s">
        <v>38</v>
      </c>
      <c r="B49" s="7"/>
      <c r="C49" s="70">
        <v>64492</v>
      </c>
      <c r="D49" s="8">
        <v>275</v>
      </c>
      <c r="E49" s="9"/>
      <c r="F49" s="8"/>
      <c r="G49" s="7"/>
      <c r="H49" s="16"/>
      <c r="K49" s="96">
        <f>0.75*D49</f>
        <v>206.25</v>
      </c>
      <c r="L49" s="96">
        <f>0.6*D49</f>
        <v>165</v>
      </c>
      <c r="M49" s="96">
        <f>D49*0.7</f>
        <v>192.5</v>
      </c>
      <c r="N49" s="116">
        <v>0</v>
      </c>
      <c r="O49" s="96">
        <v>0</v>
      </c>
      <c r="P49" s="96">
        <f>D49*0.7</f>
        <v>192.5</v>
      </c>
      <c r="Q49" s="89">
        <f t="shared" si="1"/>
        <v>0</v>
      </c>
      <c r="R49" s="96">
        <f t="shared" si="2"/>
        <v>0</v>
      </c>
      <c r="S49" s="117">
        <v>0</v>
      </c>
      <c r="T49" s="117">
        <f t="shared" si="3"/>
        <v>206.25</v>
      </c>
      <c r="V49" s="96">
        <f t="shared" si="0"/>
        <v>143</v>
      </c>
    </row>
    <row r="50" spans="1:22" ht="15.75" thickBot="1" x14ac:dyDescent="0.3">
      <c r="A50" s="10" t="s">
        <v>16</v>
      </c>
      <c r="B50" s="11"/>
      <c r="C50" s="77" t="s">
        <v>14</v>
      </c>
      <c r="D50" s="12">
        <v>75</v>
      </c>
      <c r="E50" s="13"/>
      <c r="F50" s="12"/>
      <c r="G50" s="11"/>
      <c r="H50" s="28"/>
      <c r="K50" s="96">
        <f>0.75*D50</f>
        <v>56.25</v>
      </c>
      <c r="L50" s="96">
        <f>0.6*D50</f>
        <v>45</v>
      </c>
      <c r="M50" s="96">
        <f>D50*0.7</f>
        <v>52.5</v>
      </c>
      <c r="N50" s="116">
        <v>0</v>
      </c>
      <c r="O50" s="96">
        <v>0</v>
      </c>
      <c r="P50" s="96">
        <f>D50*0.7</f>
        <v>52.5</v>
      </c>
      <c r="Q50" s="89">
        <f t="shared" si="1"/>
        <v>0</v>
      </c>
      <c r="R50" s="96">
        <f t="shared" si="2"/>
        <v>0</v>
      </c>
      <c r="S50" s="117">
        <v>0</v>
      </c>
      <c r="T50" s="117">
        <f t="shared" si="3"/>
        <v>56.25</v>
      </c>
      <c r="V50" s="96">
        <f t="shared" si="0"/>
        <v>39</v>
      </c>
    </row>
    <row r="51" spans="1:22" ht="15.75" thickBot="1" x14ac:dyDescent="0.3">
      <c r="K51" s="96"/>
      <c r="L51" s="96"/>
      <c r="M51" s="96"/>
      <c r="N51" s="116"/>
      <c r="O51" s="96"/>
      <c r="P51" s="96"/>
      <c r="Q51" s="89"/>
      <c r="R51" s="96"/>
      <c r="V51" s="96"/>
    </row>
    <row r="52" spans="1:22" x14ac:dyDescent="0.25">
      <c r="A52" s="3" t="s">
        <v>39</v>
      </c>
      <c r="B52" s="4" t="s">
        <v>5</v>
      </c>
      <c r="C52" s="72">
        <v>64520</v>
      </c>
      <c r="D52" s="14">
        <v>1439</v>
      </c>
      <c r="E52" s="5"/>
      <c r="F52" s="14" t="s">
        <v>13</v>
      </c>
      <c r="G52" s="4"/>
      <c r="H52" s="27" t="s">
        <v>8</v>
      </c>
      <c r="K52" s="96">
        <f>0.75*D52</f>
        <v>1079.25</v>
      </c>
      <c r="L52" s="96">
        <f>0.6*D52</f>
        <v>863.4</v>
      </c>
      <c r="M52" s="96">
        <f>D52*0.7</f>
        <v>1007.3</v>
      </c>
      <c r="N52" s="116">
        <v>840.73</v>
      </c>
      <c r="O52" s="96">
        <v>642.83000000000004</v>
      </c>
      <c r="P52" s="96">
        <f>D52*0.7</f>
        <v>1007.3</v>
      </c>
      <c r="Q52" s="89">
        <f t="shared" si="1"/>
        <v>1134.9855</v>
      </c>
      <c r="R52" s="96">
        <f t="shared" si="2"/>
        <v>840.73</v>
      </c>
      <c r="S52" s="117">
        <f>O52</f>
        <v>642.83000000000004</v>
      </c>
      <c r="T52" s="117">
        <f t="shared" si="3"/>
        <v>1079.25</v>
      </c>
      <c r="V52" s="96">
        <f t="shared" si="0"/>
        <v>748.28</v>
      </c>
    </row>
    <row r="53" spans="1:22" x14ac:dyDescent="0.25">
      <c r="A53" s="6" t="s">
        <v>32</v>
      </c>
      <c r="B53" s="7"/>
      <c r="C53" s="70">
        <v>77003</v>
      </c>
      <c r="D53" s="8">
        <v>206</v>
      </c>
      <c r="E53" s="9"/>
      <c r="F53" s="8"/>
      <c r="G53" s="7"/>
      <c r="H53" s="16"/>
      <c r="K53" s="96">
        <f>0.75*D53</f>
        <v>154.5</v>
      </c>
      <c r="L53" s="96">
        <f>0.6*D53</f>
        <v>123.6</v>
      </c>
      <c r="M53" s="96">
        <f>D53*0.7</f>
        <v>144.19999999999999</v>
      </c>
      <c r="N53" s="116">
        <v>0</v>
      </c>
      <c r="O53" s="96">
        <v>0</v>
      </c>
      <c r="P53" s="96">
        <f>D53*0.7</f>
        <v>144.19999999999999</v>
      </c>
      <c r="Q53" s="89">
        <f t="shared" si="1"/>
        <v>0</v>
      </c>
      <c r="R53" s="96">
        <f t="shared" si="2"/>
        <v>0</v>
      </c>
      <c r="S53" s="117">
        <v>0</v>
      </c>
      <c r="T53" s="117">
        <f t="shared" si="3"/>
        <v>154.5</v>
      </c>
      <c r="V53" s="96">
        <f t="shared" si="0"/>
        <v>107.12</v>
      </c>
    </row>
    <row r="54" spans="1:22" ht="15.75" thickBot="1" x14ac:dyDescent="0.3">
      <c r="A54" s="10" t="s">
        <v>16</v>
      </c>
      <c r="B54" s="11"/>
      <c r="C54" s="77" t="s">
        <v>14</v>
      </c>
      <c r="D54" s="12">
        <v>75</v>
      </c>
      <c r="E54" s="13"/>
      <c r="F54" s="12"/>
      <c r="G54" s="11"/>
      <c r="H54" s="28"/>
      <c r="K54" s="96">
        <f>0.75*D54</f>
        <v>56.25</v>
      </c>
      <c r="L54" s="96">
        <f>0.6*D54</f>
        <v>45</v>
      </c>
      <c r="M54" s="96">
        <f>D54*0.7</f>
        <v>52.5</v>
      </c>
      <c r="N54" s="116">
        <v>0</v>
      </c>
      <c r="O54" s="96">
        <v>0</v>
      </c>
      <c r="P54" s="96">
        <f>D54*0.7</f>
        <v>52.5</v>
      </c>
      <c r="Q54" s="89">
        <f t="shared" si="1"/>
        <v>0</v>
      </c>
      <c r="R54" s="96">
        <f t="shared" si="2"/>
        <v>0</v>
      </c>
      <c r="S54" s="117">
        <v>0</v>
      </c>
      <c r="T54" s="117">
        <f t="shared" si="3"/>
        <v>56.25</v>
      </c>
      <c r="V54" s="96">
        <f t="shared" si="0"/>
        <v>39</v>
      </c>
    </row>
    <row r="55" spans="1:22" ht="15.75" thickBot="1" x14ac:dyDescent="0.3">
      <c r="K55" s="96"/>
      <c r="L55" s="96"/>
      <c r="M55" s="96"/>
      <c r="N55" s="116"/>
      <c r="O55" s="96"/>
      <c r="P55" s="96"/>
      <c r="Q55" s="89"/>
      <c r="R55" s="96"/>
      <c r="V55" s="96"/>
    </row>
    <row r="56" spans="1:22" ht="30" x14ac:dyDescent="0.25">
      <c r="A56" s="31" t="s">
        <v>40</v>
      </c>
      <c r="B56" s="4" t="s">
        <v>5</v>
      </c>
      <c r="C56" s="72">
        <v>64624</v>
      </c>
      <c r="D56" s="14">
        <v>3070</v>
      </c>
      <c r="E56" s="5"/>
      <c r="F56" s="14" t="s">
        <v>13</v>
      </c>
      <c r="G56" s="4"/>
      <c r="H56" s="27" t="s">
        <v>8</v>
      </c>
      <c r="K56" s="96">
        <f>0.75*D56</f>
        <v>2302.5</v>
      </c>
      <c r="L56" s="96">
        <f>0.6*D56</f>
        <v>1842</v>
      </c>
      <c r="M56" s="96">
        <f>D56*0.7</f>
        <v>2149</v>
      </c>
      <c r="N56" s="116">
        <v>1793.31</v>
      </c>
      <c r="O56" s="96">
        <v>1371.22</v>
      </c>
      <c r="P56" s="96">
        <f>D56*0.7</f>
        <v>2149</v>
      </c>
      <c r="Q56" s="89">
        <f t="shared" si="1"/>
        <v>2420.9684999999999</v>
      </c>
      <c r="R56" s="96">
        <f t="shared" si="2"/>
        <v>1793.31</v>
      </c>
      <c r="S56" s="117">
        <f>O56</f>
        <v>1371.22</v>
      </c>
      <c r="T56" s="117">
        <f>Q56</f>
        <v>2420.9684999999999</v>
      </c>
      <c r="V56" s="96">
        <f t="shared" si="0"/>
        <v>1596.4</v>
      </c>
    </row>
    <row r="57" spans="1:22" ht="15.75" thickBot="1" x14ac:dyDescent="0.3">
      <c r="A57" s="10" t="s">
        <v>16</v>
      </c>
      <c r="B57" s="11"/>
      <c r="C57" s="77" t="s">
        <v>14</v>
      </c>
      <c r="D57" s="12">
        <v>125</v>
      </c>
      <c r="E57" s="13"/>
      <c r="F57" s="12"/>
      <c r="G57" s="11"/>
      <c r="H57" s="28"/>
      <c r="K57" s="96">
        <f>0.75*D57</f>
        <v>93.75</v>
      </c>
      <c r="L57" s="96">
        <f>0.6*D57</f>
        <v>75</v>
      </c>
      <c r="M57" s="96">
        <f>D57*0.7</f>
        <v>87.5</v>
      </c>
      <c r="N57" s="116">
        <v>0</v>
      </c>
      <c r="O57" s="96">
        <v>0</v>
      </c>
      <c r="P57" s="96">
        <f>D57*0.7</f>
        <v>87.5</v>
      </c>
      <c r="Q57" s="89">
        <f t="shared" si="1"/>
        <v>0</v>
      </c>
      <c r="R57" s="96">
        <f t="shared" si="2"/>
        <v>0</v>
      </c>
      <c r="S57" s="117">
        <v>0</v>
      </c>
      <c r="V57" s="96">
        <f t="shared" si="0"/>
        <v>65</v>
      </c>
    </row>
    <row r="58" spans="1:22" ht="15.75" thickBot="1" x14ac:dyDescent="0.3">
      <c r="K58" s="96"/>
      <c r="L58" s="96"/>
      <c r="M58" s="96"/>
      <c r="N58" s="116"/>
      <c r="O58" s="96"/>
      <c r="P58" s="96"/>
      <c r="Q58" s="89"/>
      <c r="R58" s="96"/>
      <c r="V58" s="96"/>
    </row>
    <row r="59" spans="1:22" x14ac:dyDescent="0.25">
      <c r="A59" s="3" t="s">
        <v>41</v>
      </c>
      <c r="B59" s="4" t="s">
        <v>5</v>
      </c>
      <c r="C59" s="72">
        <v>64635</v>
      </c>
      <c r="D59" s="14">
        <v>3070</v>
      </c>
      <c r="E59" s="5"/>
      <c r="F59" s="14" t="s">
        <v>13</v>
      </c>
      <c r="G59" s="4"/>
      <c r="H59" s="27" t="s">
        <v>8</v>
      </c>
      <c r="K59" s="96">
        <f>0.75*D59</f>
        <v>2302.5</v>
      </c>
      <c r="L59" s="96">
        <f>0.6*D59</f>
        <v>1842</v>
      </c>
      <c r="M59" s="96">
        <f>D59*0.7</f>
        <v>2149</v>
      </c>
      <c r="N59" s="116">
        <v>1793.31</v>
      </c>
      <c r="O59" s="96">
        <v>1371.22</v>
      </c>
      <c r="P59" s="96">
        <f>D59*0.7</f>
        <v>2149</v>
      </c>
      <c r="Q59" s="89">
        <f t="shared" si="1"/>
        <v>2420.9684999999999</v>
      </c>
      <c r="R59" s="96">
        <f t="shared" si="2"/>
        <v>1793.31</v>
      </c>
      <c r="S59" s="117">
        <f>O59</f>
        <v>1371.22</v>
      </c>
      <c r="T59" s="117">
        <f>K59</f>
        <v>2302.5</v>
      </c>
      <c r="V59" s="96">
        <f t="shared" si="0"/>
        <v>1596.4</v>
      </c>
    </row>
    <row r="60" spans="1:22" x14ac:dyDescent="0.25">
      <c r="A60" s="6" t="s">
        <v>42</v>
      </c>
      <c r="B60" s="7"/>
      <c r="C60" s="70">
        <v>64636</v>
      </c>
      <c r="D60" s="8">
        <v>615</v>
      </c>
      <c r="E60" s="9"/>
      <c r="F60" s="8"/>
      <c r="G60" s="7"/>
      <c r="H60" s="16"/>
      <c r="K60" s="96">
        <f>0.75*D60</f>
        <v>461.25</v>
      </c>
      <c r="L60" s="96">
        <f>0.6*D60</f>
        <v>369</v>
      </c>
      <c r="M60" s="96">
        <f>D60*0.7</f>
        <v>430.5</v>
      </c>
      <c r="N60" s="116">
        <v>0</v>
      </c>
      <c r="O60" s="96">
        <v>0</v>
      </c>
      <c r="P60" s="96">
        <f>D60*0.7</f>
        <v>430.5</v>
      </c>
      <c r="Q60" s="89">
        <f t="shared" si="1"/>
        <v>0</v>
      </c>
      <c r="R60" s="96">
        <f t="shared" si="2"/>
        <v>0</v>
      </c>
      <c r="S60" s="117">
        <v>0</v>
      </c>
      <c r="T60" s="117">
        <f>K60</f>
        <v>461.25</v>
      </c>
      <c r="V60" s="96">
        <f t="shared" si="0"/>
        <v>319.8</v>
      </c>
    </row>
    <row r="61" spans="1:22" ht="15.75" thickBot="1" x14ac:dyDescent="0.3">
      <c r="A61" s="10" t="s">
        <v>16</v>
      </c>
      <c r="B61" s="11"/>
      <c r="C61" s="77" t="s">
        <v>14</v>
      </c>
      <c r="D61" s="12">
        <v>125</v>
      </c>
      <c r="E61" s="13"/>
      <c r="F61" s="12"/>
      <c r="G61" s="11"/>
      <c r="H61" s="28"/>
      <c r="K61" s="96">
        <f>0.75*D61</f>
        <v>93.75</v>
      </c>
      <c r="L61" s="96">
        <f>0.6*D61</f>
        <v>75</v>
      </c>
      <c r="M61" s="96">
        <f>D61*0.7</f>
        <v>87.5</v>
      </c>
      <c r="N61" s="116">
        <v>0</v>
      </c>
      <c r="O61" s="96">
        <v>0</v>
      </c>
      <c r="P61" s="96">
        <f>D61*0.7</f>
        <v>87.5</v>
      </c>
      <c r="Q61" s="89">
        <f t="shared" si="1"/>
        <v>0</v>
      </c>
      <c r="R61" s="96">
        <f t="shared" si="2"/>
        <v>0</v>
      </c>
      <c r="S61" s="117">
        <v>0</v>
      </c>
      <c r="T61" s="117">
        <f>K61</f>
        <v>93.75</v>
      </c>
      <c r="V61" s="96">
        <f t="shared" si="0"/>
        <v>65</v>
      </c>
    </row>
    <row r="62" spans="1:22" ht="15.75" thickBot="1" x14ac:dyDescent="0.3">
      <c r="K62" s="96"/>
      <c r="L62" s="96"/>
      <c r="M62" s="96"/>
      <c r="N62" s="116"/>
      <c r="O62" s="96"/>
      <c r="P62" s="96"/>
      <c r="Q62" s="89"/>
      <c r="R62" s="96"/>
      <c r="V62" s="96"/>
    </row>
    <row r="63" spans="1:22" ht="15.75" thickBot="1" x14ac:dyDescent="0.3">
      <c r="A63" s="32" t="s">
        <v>560</v>
      </c>
      <c r="B63" s="33" t="s">
        <v>5</v>
      </c>
      <c r="C63" s="100" t="s">
        <v>43</v>
      </c>
      <c r="D63" s="34">
        <v>208</v>
      </c>
      <c r="E63" s="35"/>
      <c r="F63" s="34" t="s">
        <v>13</v>
      </c>
      <c r="G63" s="33"/>
      <c r="H63" s="36" t="s">
        <v>8</v>
      </c>
      <c r="K63" s="96">
        <f>0.75*D63</f>
        <v>156</v>
      </c>
      <c r="L63" s="96">
        <f>0.6*D63</f>
        <v>124.8</v>
      </c>
      <c r="M63" s="96">
        <f>D63*0.7</f>
        <v>145.6</v>
      </c>
      <c r="N63" s="116">
        <v>121.35</v>
      </c>
      <c r="O63" s="96">
        <v>43.29</v>
      </c>
      <c r="P63" s="96">
        <f>D63*0.7</f>
        <v>145.6</v>
      </c>
      <c r="Q63" s="89">
        <f t="shared" si="1"/>
        <v>163.82249999999999</v>
      </c>
      <c r="R63" s="96">
        <f t="shared" si="2"/>
        <v>121.35</v>
      </c>
      <c r="S63" s="117">
        <f>O63</f>
        <v>43.29</v>
      </c>
      <c r="T63" s="117">
        <f>K63</f>
        <v>156</v>
      </c>
      <c r="V63" s="96">
        <f t="shared" si="0"/>
        <v>108.16</v>
      </c>
    </row>
    <row r="64" spans="1:22" x14ac:dyDescent="0.25">
      <c r="K64" s="96"/>
      <c r="L64" s="96"/>
      <c r="M64" s="96"/>
      <c r="N64" s="116"/>
      <c r="O64" s="96"/>
      <c r="P64" s="96"/>
      <c r="Q64" s="89"/>
      <c r="R64" s="96"/>
      <c r="V64" s="96"/>
    </row>
    <row r="65" spans="1:22" x14ac:dyDescent="0.25">
      <c r="K65" s="96"/>
      <c r="L65" s="96"/>
      <c r="M65" s="96"/>
      <c r="N65" s="116"/>
      <c r="O65" s="96"/>
      <c r="P65" s="96"/>
      <c r="Q65" s="89"/>
      <c r="R65" s="96"/>
      <c r="V65" s="96"/>
    </row>
    <row r="66" spans="1:22" ht="15.75" thickBot="1" x14ac:dyDescent="0.3">
      <c r="A66" s="83" t="s">
        <v>506</v>
      </c>
      <c r="K66" s="96"/>
      <c r="L66" s="96"/>
      <c r="M66" s="96"/>
      <c r="N66" s="116"/>
      <c r="O66" s="96"/>
      <c r="P66" s="96"/>
      <c r="Q66" s="89"/>
      <c r="R66" s="96"/>
      <c r="V66" s="96"/>
    </row>
    <row r="67" spans="1:22" x14ac:dyDescent="0.25">
      <c r="A67" s="3" t="s">
        <v>59</v>
      </c>
      <c r="B67" s="4" t="s">
        <v>75</v>
      </c>
      <c r="C67" s="72" t="s">
        <v>43</v>
      </c>
      <c r="D67" s="14">
        <v>208</v>
      </c>
      <c r="E67" s="5"/>
      <c r="F67" s="14" t="s">
        <v>8</v>
      </c>
      <c r="G67" s="4"/>
      <c r="H67" s="27" t="s">
        <v>13</v>
      </c>
      <c r="K67" s="96">
        <f>0.75*D67</f>
        <v>156</v>
      </c>
      <c r="L67" s="96">
        <f>0.6*D67</f>
        <v>124.8</v>
      </c>
      <c r="M67" s="96">
        <f>D67*0.7</f>
        <v>145.6</v>
      </c>
      <c r="N67" s="116">
        <v>121.35</v>
      </c>
      <c r="O67" s="96">
        <v>43.29</v>
      </c>
      <c r="P67" s="96">
        <f>D67*0.7</f>
        <v>145.6</v>
      </c>
      <c r="Q67" s="89">
        <f t="shared" si="1"/>
        <v>163.82249999999999</v>
      </c>
      <c r="R67" s="96">
        <f t="shared" si="2"/>
        <v>121.35</v>
      </c>
      <c r="S67" s="117">
        <f>O67</f>
        <v>43.29</v>
      </c>
      <c r="T67" s="117">
        <f>Q67</f>
        <v>163.82249999999999</v>
      </c>
      <c r="V67" s="96">
        <f>0.44*D67</f>
        <v>91.52</v>
      </c>
    </row>
    <row r="68" spans="1:22" ht="17.25" x14ac:dyDescent="0.4">
      <c r="A68" s="6"/>
      <c r="B68" s="7"/>
      <c r="C68" s="70"/>
      <c r="D68" s="8"/>
      <c r="E68" s="9"/>
      <c r="F68" s="8"/>
      <c r="G68" s="7"/>
      <c r="H68" s="16"/>
      <c r="K68" s="98" t="s">
        <v>558</v>
      </c>
      <c r="L68" s="98" t="s">
        <v>559</v>
      </c>
      <c r="M68" s="96"/>
      <c r="N68" s="116"/>
      <c r="O68" s="96"/>
      <c r="P68" s="96"/>
      <c r="Q68" s="89"/>
      <c r="R68" s="96"/>
    </row>
    <row r="69" spans="1:22" x14ac:dyDescent="0.25">
      <c r="A69" s="40" t="s">
        <v>58</v>
      </c>
      <c r="B69" s="37" t="s">
        <v>45</v>
      </c>
      <c r="C69" s="101">
        <v>99202</v>
      </c>
      <c r="D69" s="38"/>
      <c r="E69" s="39"/>
      <c r="F69" s="38">
        <v>110</v>
      </c>
      <c r="G69" s="37"/>
      <c r="H69" s="41"/>
      <c r="K69" s="96">
        <v>78</v>
      </c>
      <c r="L69" s="96">
        <v>74</v>
      </c>
      <c r="M69" s="96">
        <f t="shared" ref="M69:M80" si="7">F69*0.7</f>
        <v>77</v>
      </c>
      <c r="N69" s="116">
        <v>46.6</v>
      </c>
      <c r="O69" s="96">
        <v>42.46</v>
      </c>
      <c r="P69" s="96">
        <f t="shared" ref="P69:P80" si="8">0.7*F69</f>
        <v>77</v>
      </c>
      <c r="Q69" s="89">
        <f t="shared" si="1"/>
        <v>62.910000000000004</v>
      </c>
      <c r="R69" s="96">
        <f t="shared" si="2"/>
        <v>46.6</v>
      </c>
      <c r="S69" s="117">
        <f>O69</f>
        <v>42.46</v>
      </c>
      <c r="T69" s="117">
        <f>K69</f>
        <v>78</v>
      </c>
      <c r="V69" s="96">
        <f t="shared" ref="V69:V80" si="9">F69*0.7</f>
        <v>77</v>
      </c>
    </row>
    <row r="70" spans="1:22" x14ac:dyDescent="0.25">
      <c r="A70" s="42" t="s">
        <v>47</v>
      </c>
      <c r="B70" s="7" t="s">
        <v>46</v>
      </c>
      <c r="C70" s="70">
        <v>99203</v>
      </c>
      <c r="D70" s="8"/>
      <c r="E70" s="9"/>
      <c r="F70" s="8">
        <v>160</v>
      </c>
      <c r="G70" s="7"/>
      <c r="H70" s="16"/>
      <c r="K70" s="96">
        <v>113</v>
      </c>
      <c r="L70" s="96">
        <v>104</v>
      </c>
      <c r="M70" s="96">
        <f t="shared" si="7"/>
        <v>112</v>
      </c>
      <c r="N70" s="116">
        <v>79.03</v>
      </c>
      <c r="O70" s="96">
        <v>63.71</v>
      </c>
      <c r="P70" s="96">
        <f t="shared" si="8"/>
        <v>112</v>
      </c>
      <c r="Q70" s="89">
        <f t="shared" si="1"/>
        <v>106.69050000000001</v>
      </c>
      <c r="R70" s="96">
        <f t="shared" si="2"/>
        <v>79.03</v>
      </c>
      <c r="S70" s="117">
        <f t="shared" ref="S70:S80" si="10">O70</f>
        <v>63.71</v>
      </c>
      <c r="T70" s="117">
        <f t="shared" ref="T70:T76" si="11">K70</f>
        <v>113</v>
      </c>
      <c r="V70" s="96">
        <f t="shared" si="9"/>
        <v>112</v>
      </c>
    </row>
    <row r="71" spans="1:22" x14ac:dyDescent="0.25">
      <c r="A71" s="6"/>
      <c r="B71" s="7" t="s">
        <v>48</v>
      </c>
      <c r="C71" s="70">
        <v>99204</v>
      </c>
      <c r="D71" s="8"/>
      <c r="E71" s="9"/>
      <c r="F71" s="8">
        <v>225</v>
      </c>
      <c r="G71" s="7"/>
      <c r="H71" s="16"/>
      <c r="K71" s="96">
        <v>174</v>
      </c>
      <c r="L71" s="96">
        <v>158</v>
      </c>
      <c r="M71" s="96">
        <f t="shared" si="7"/>
        <v>157.5</v>
      </c>
      <c r="N71" s="116">
        <v>128.72</v>
      </c>
      <c r="O71" s="96">
        <v>109</v>
      </c>
      <c r="P71" s="96">
        <f t="shared" si="8"/>
        <v>157.5</v>
      </c>
      <c r="Q71" s="89">
        <f t="shared" si="1"/>
        <v>173.77200000000002</v>
      </c>
      <c r="R71" s="96">
        <f t="shared" si="2"/>
        <v>128.72</v>
      </c>
      <c r="S71" s="117">
        <f t="shared" si="10"/>
        <v>109</v>
      </c>
      <c r="T71" s="117">
        <f t="shared" si="11"/>
        <v>174</v>
      </c>
      <c r="V71" s="96">
        <f t="shared" si="9"/>
        <v>157.5</v>
      </c>
    </row>
    <row r="72" spans="1:22" x14ac:dyDescent="0.25">
      <c r="A72" s="6"/>
      <c r="B72" s="7" t="s">
        <v>49</v>
      </c>
      <c r="C72" s="70">
        <v>99205</v>
      </c>
      <c r="D72" s="8"/>
      <c r="E72" s="9"/>
      <c r="F72" s="8">
        <v>290</v>
      </c>
      <c r="G72" s="7"/>
      <c r="H72" s="16"/>
      <c r="K72" s="96">
        <v>217</v>
      </c>
      <c r="L72" s="96">
        <v>197</v>
      </c>
      <c r="M72" s="96">
        <f t="shared" si="7"/>
        <v>203</v>
      </c>
      <c r="N72" s="116">
        <v>174.63</v>
      </c>
      <c r="O72" s="96">
        <v>142.41999999999999</v>
      </c>
      <c r="P72" s="96">
        <f t="shared" si="8"/>
        <v>203</v>
      </c>
      <c r="Q72" s="89">
        <f t="shared" si="1"/>
        <v>235.75050000000002</v>
      </c>
      <c r="R72" s="96">
        <f t="shared" si="2"/>
        <v>174.63</v>
      </c>
      <c r="S72" s="117">
        <f t="shared" si="10"/>
        <v>142.41999999999999</v>
      </c>
      <c r="T72" s="117">
        <f t="shared" si="11"/>
        <v>217</v>
      </c>
      <c r="V72" s="96">
        <f t="shared" si="9"/>
        <v>203</v>
      </c>
    </row>
    <row r="73" spans="1:22" x14ac:dyDescent="0.25">
      <c r="A73" s="6"/>
      <c r="B73" s="7" t="s">
        <v>50</v>
      </c>
      <c r="C73" s="70">
        <v>99212</v>
      </c>
      <c r="D73" s="8"/>
      <c r="E73" s="9"/>
      <c r="F73" s="8">
        <v>75</v>
      </c>
      <c r="G73" s="7"/>
      <c r="H73" s="16"/>
      <c r="K73" s="96">
        <v>45</v>
      </c>
      <c r="L73" s="96">
        <v>43</v>
      </c>
      <c r="M73" s="96">
        <f t="shared" si="7"/>
        <v>52.5</v>
      </c>
      <c r="N73" s="116">
        <v>34.119999999999997</v>
      </c>
      <c r="O73" s="96">
        <v>21.65</v>
      </c>
      <c r="P73" s="96">
        <f t="shared" si="8"/>
        <v>52.5</v>
      </c>
      <c r="Q73" s="89">
        <f t="shared" si="1"/>
        <v>46.061999999999998</v>
      </c>
      <c r="R73" s="96">
        <f t="shared" si="2"/>
        <v>34.119999999999997</v>
      </c>
      <c r="S73" s="117">
        <f t="shared" si="10"/>
        <v>21.65</v>
      </c>
      <c r="T73" s="117">
        <f t="shared" si="11"/>
        <v>45</v>
      </c>
      <c r="V73" s="96">
        <f t="shared" si="9"/>
        <v>52.5</v>
      </c>
    </row>
    <row r="74" spans="1:22" x14ac:dyDescent="0.25">
      <c r="A74" s="6"/>
      <c r="B74" s="7" t="s">
        <v>51</v>
      </c>
      <c r="C74" s="70">
        <v>99213</v>
      </c>
      <c r="D74" s="8"/>
      <c r="E74" s="9"/>
      <c r="F74" s="8">
        <v>100</v>
      </c>
      <c r="G74" s="7"/>
      <c r="H74" s="16"/>
      <c r="K74" s="96">
        <v>75</v>
      </c>
      <c r="L74" s="96">
        <v>70</v>
      </c>
      <c r="M74" s="96">
        <f t="shared" si="7"/>
        <v>70</v>
      </c>
      <c r="N74" s="116">
        <v>63.86</v>
      </c>
      <c r="O74" s="96">
        <v>43.29</v>
      </c>
      <c r="P74" s="96">
        <f t="shared" si="8"/>
        <v>70</v>
      </c>
      <c r="Q74" s="89">
        <f t="shared" si="1"/>
        <v>86.210999999999999</v>
      </c>
      <c r="R74" s="96">
        <f t="shared" si="2"/>
        <v>63.86</v>
      </c>
      <c r="S74" s="117">
        <f t="shared" si="10"/>
        <v>43.29</v>
      </c>
      <c r="T74" s="117">
        <f t="shared" si="11"/>
        <v>75</v>
      </c>
      <c r="V74" s="96">
        <f t="shared" si="9"/>
        <v>70</v>
      </c>
    </row>
    <row r="75" spans="1:22" x14ac:dyDescent="0.25">
      <c r="A75" s="6"/>
      <c r="B75" s="7" t="s">
        <v>52</v>
      </c>
      <c r="C75" s="70">
        <v>99214</v>
      </c>
      <c r="D75" s="8"/>
      <c r="E75" s="9"/>
      <c r="F75" s="8">
        <v>140</v>
      </c>
      <c r="G75" s="7"/>
      <c r="H75" s="16"/>
      <c r="K75" s="96">
        <v>112</v>
      </c>
      <c r="L75" s="96">
        <v>103</v>
      </c>
      <c r="M75" s="96">
        <f t="shared" si="7"/>
        <v>98</v>
      </c>
      <c r="N75" s="116">
        <v>94.36</v>
      </c>
      <c r="O75" s="96">
        <v>66.75</v>
      </c>
      <c r="P75" s="96">
        <f t="shared" si="8"/>
        <v>98</v>
      </c>
      <c r="Q75" s="89">
        <f t="shared" si="1"/>
        <v>127.38600000000001</v>
      </c>
      <c r="R75" s="96">
        <f t="shared" si="2"/>
        <v>94.36</v>
      </c>
      <c r="S75" s="117">
        <f t="shared" si="10"/>
        <v>66.75</v>
      </c>
      <c r="T75" s="117">
        <f t="shared" si="11"/>
        <v>112</v>
      </c>
      <c r="V75" s="96">
        <f t="shared" si="9"/>
        <v>98</v>
      </c>
    </row>
    <row r="76" spans="1:22" x14ac:dyDescent="0.25">
      <c r="A76" s="6"/>
      <c r="B76" s="7" t="s">
        <v>53</v>
      </c>
      <c r="C76" s="70">
        <v>99215</v>
      </c>
      <c r="D76" s="8"/>
      <c r="E76" s="9"/>
      <c r="F76" s="8">
        <v>200</v>
      </c>
      <c r="G76" s="7"/>
      <c r="H76" s="16"/>
      <c r="K76" s="96">
        <v>152</v>
      </c>
      <c r="L76" s="96">
        <v>138</v>
      </c>
      <c r="M76" s="96">
        <f t="shared" si="7"/>
        <v>140</v>
      </c>
      <c r="N76" s="116">
        <v>138.75</v>
      </c>
      <c r="O76" s="96">
        <v>94.31</v>
      </c>
      <c r="P76" s="96">
        <f t="shared" si="8"/>
        <v>140</v>
      </c>
      <c r="Q76" s="89">
        <f t="shared" si="1"/>
        <v>187.3125</v>
      </c>
      <c r="R76" s="96">
        <f t="shared" si="2"/>
        <v>138.75</v>
      </c>
      <c r="S76" s="117">
        <f t="shared" si="10"/>
        <v>94.31</v>
      </c>
      <c r="T76" s="117">
        <f t="shared" si="11"/>
        <v>152</v>
      </c>
      <c r="V76" s="96">
        <f t="shared" si="9"/>
        <v>140</v>
      </c>
    </row>
    <row r="77" spans="1:22" x14ac:dyDescent="0.25">
      <c r="A77" s="6"/>
      <c r="B77" s="7" t="s">
        <v>54</v>
      </c>
      <c r="C77" s="70">
        <v>99242</v>
      </c>
      <c r="D77" s="8"/>
      <c r="E77" s="9"/>
      <c r="F77" s="8">
        <v>150</v>
      </c>
      <c r="G77" s="7"/>
      <c r="H77" s="16"/>
      <c r="K77" s="96">
        <v>101</v>
      </c>
      <c r="L77" s="96">
        <v>87</v>
      </c>
      <c r="M77" s="96">
        <f t="shared" si="7"/>
        <v>105</v>
      </c>
      <c r="N77" s="116">
        <v>0</v>
      </c>
      <c r="O77" s="96">
        <v>0</v>
      </c>
      <c r="P77" s="96">
        <f t="shared" si="8"/>
        <v>105</v>
      </c>
      <c r="Q77" s="89">
        <f t="shared" si="1"/>
        <v>0</v>
      </c>
      <c r="R77" s="96">
        <f t="shared" si="2"/>
        <v>0</v>
      </c>
      <c r="S77" s="117">
        <f t="shared" si="10"/>
        <v>0</v>
      </c>
      <c r="T77" s="117">
        <f>P77</f>
        <v>105</v>
      </c>
      <c r="V77" s="96">
        <f t="shared" si="9"/>
        <v>105</v>
      </c>
    </row>
    <row r="78" spans="1:22" x14ac:dyDescent="0.25">
      <c r="A78" s="6"/>
      <c r="B78" s="7" t="s">
        <v>55</v>
      </c>
      <c r="C78" s="70">
        <v>99243</v>
      </c>
      <c r="D78" s="8"/>
      <c r="E78" s="9"/>
      <c r="F78" s="8">
        <v>200</v>
      </c>
      <c r="G78" s="7"/>
      <c r="H78" s="16"/>
      <c r="K78" s="96">
        <v>134</v>
      </c>
      <c r="L78" s="96">
        <v>119</v>
      </c>
      <c r="M78" s="96">
        <f t="shared" si="7"/>
        <v>140</v>
      </c>
      <c r="N78" s="116">
        <v>0</v>
      </c>
      <c r="O78" s="96">
        <v>0</v>
      </c>
      <c r="P78" s="96">
        <f t="shared" si="8"/>
        <v>140</v>
      </c>
      <c r="Q78" s="89">
        <f t="shared" si="1"/>
        <v>0</v>
      </c>
      <c r="R78" s="96">
        <f t="shared" si="2"/>
        <v>0</v>
      </c>
      <c r="S78" s="117">
        <f t="shared" si="10"/>
        <v>0</v>
      </c>
      <c r="T78" s="117">
        <f>P78</f>
        <v>140</v>
      </c>
      <c r="V78" s="96">
        <f t="shared" si="9"/>
        <v>140</v>
      </c>
    </row>
    <row r="79" spans="1:22" x14ac:dyDescent="0.25">
      <c r="A79" s="6"/>
      <c r="B79" s="7" t="s">
        <v>56</v>
      </c>
      <c r="C79" s="70">
        <v>99244</v>
      </c>
      <c r="D79" s="8"/>
      <c r="E79" s="9"/>
      <c r="F79" s="8">
        <v>290</v>
      </c>
      <c r="G79" s="7"/>
      <c r="H79" s="16"/>
      <c r="K79" s="96">
        <v>198</v>
      </c>
      <c r="L79" s="96">
        <v>177</v>
      </c>
      <c r="M79" s="96">
        <f t="shared" si="7"/>
        <v>203</v>
      </c>
      <c r="N79" s="116">
        <v>0</v>
      </c>
      <c r="O79" s="96">
        <v>0</v>
      </c>
      <c r="P79" s="96">
        <f t="shared" si="8"/>
        <v>203</v>
      </c>
      <c r="Q79" s="89">
        <f t="shared" si="1"/>
        <v>0</v>
      </c>
      <c r="R79" s="96">
        <f t="shared" si="2"/>
        <v>0</v>
      </c>
      <c r="S79" s="117">
        <f t="shared" si="10"/>
        <v>0</v>
      </c>
      <c r="T79" s="117">
        <f>P79</f>
        <v>203</v>
      </c>
      <c r="V79" s="96">
        <f t="shared" si="9"/>
        <v>203</v>
      </c>
    </row>
    <row r="80" spans="1:22" ht="15.75" thickBot="1" x14ac:dyDescent="0.3">
      <c r="A80" s="10"/>
      <c r="B80" s="11" t="s">
        <v>57</v>
      </c>
      <c r="C80" s="77">
        <v>99245</v>
      </c>
      <c r="D80" s="12"/>
      <c r="E80" s="13"/>
      <c r="F80" s="12">
        <v>370</v>
      </c>
      <c r="G80" s="11"/>
      <c r="H80" s="28"/>
      <c r="K80" s="96">
        <v>244</v>
      </c>
      <c r="L80" s="96">
        <v>217</v>
      </c>
      <c r="M80" s="96">
        <f t="shared" si="7"/>
        <v>259</v>
      </c>
      <c r="N80" s="116">
        <v>0</v>
      </c>
      <c r="O80" s="96">
        <v>0</v>
      </c>
      <c r="P80" s="96">
        <f t="shared" si="8"/>
        <v>259</v>
      </c>
      <c r="Q80" s="89">
        <f t="shared" si="1"/>
        <v>0</v>
      </c>
      <c r="R80" s="96">
        <f t="shared" si="2"/>
        <v>0</v>
      </c>
      <c r="S80" s="117">
        <f t="shared" si="10"/>
        <v>0</v>
      </c>
      <c r="T80" s="117">
        <f>P80</f>
        <v>259</v>
      </c>
      <c r="V80" s="96">
        <f t="shared" si="9"/>
        <v>259</v>
      </c>
    </row>
    <row r="81" spans="1:22" ht="15.75" thickBot="1" x14ac:dyDescent="0.3">
      <c r="K81" s="96"/>
      <c r="L81" s="96"/>
      <c r="M81" s="96"/>
      <c r="N81" s="116"/>
      <c r="O81" s="96"/>
      <c r="P81" s="96"/>
      <c r="Q81" s="89"/>
      <c r="R81" s="96"/>
    </row>
    <row r="82" spans="1:22" ht="30" x14ac:dyDescent="0.25">
      <c r="A82" s="31" t="s">
        <v>71</v>
      </c>
      <c r="B82" s="4" t="s">
        <v>64</v>
      </c>
      <c r="C82" s="72" t="s">
        <v>61</v>
      </c>
      <c r="D82" s="14">
        <v>11.12</v>
      </c>
      <c r="E82" s="5"/>
      <c r="F82" s="14">
        <v>0</v>
      </c>
      <c r="G82" s="4"/>
      <c r="H82" s="27" t="s">
        <v>13</v>
      </c>
      <c r="K82" s="96">
        <f>0.75*D82</f>
        <v>8.34</v>
      </c>
      <c r="L82" s="96">
        <f>0.6*D82</f>
        <v>6.6719999999999997</v>
      </c>
      <c r="M82" s="96">
        <f>D82*0.7</f>
        <v>7.7839999999999989</v>
      </c>
      <c r="N82" s="116">
        <v>6.19</v>
      </c>
      <c r="O82" s="96">
        <v>6.06</v>
      </c>
      <c r="P82" s="96">
        <f>D82*0.7</f>
        <v>7.7839999999999989</v>
      </c>
      <c r="Q82" s="89">
        <f t="shared" si="1"/>
        <v>8.3565000000000005</v>
      </c>
      <c r="R82" s="96">
        <f t="shared" si="2"/>
        <v>6.19</v>
      </c>
      <c r="S82" s="117">
        <f>O82</f>
        <v>6.06</v>
      </c>
      <c r="T82" s="117">
        <f>Q82</f>
        <v>8.3565000000000005</v>
      </c>
      <c r="V82" s="96">
        <f>0.42*D82</f>
        <v>4.6703999999999999</v>
      </c>
    </row>
    <row r="83" spans="1:22" x14ac:dyDescent="0.25">
      <c r="A83" s="6"/>
      <c r="B83" s="7"/>
      <c r="C83" s="70"/>
      <c r="D83" s="8"/>
      <c r="E83" s="9"/>
      <c r="F83" s="8"/>
      <c r="G83" s="7"/>
      <c r="H83" s="16"/>
      <c r="K83" s="96"/>
      <c r="L83" s="96"/>
      <c r="M83" s="96"/>
      <c r="N83" s="116"/>
      <c r="O83" s="96"/>
      <c r="P83" s="96"/>
      <c r="Q83" s="89"/>
      <c r="R83" s="96"/>
      <c r="V83" s="96"/>
    </row>
    <row r="84" spans="1:22" x14ac:dyDescent="0.25">
      <c r="A84" s="44" t="s">
        <v>63</v>
      </c>
      <c r="B84" s="7"/>
      <c r="C84" s="70"/>
      <c r="D84" s="8"/>
      <c r="E84" s="9"/>
      <c r="F84" s="8"/>
      <c r="G84" s="7"/>
      <c r="H84" s="16"/>
      <c r="K84" s="96"/>
      <c r="L84" s="96"/>
      <c r="M84" s="96"/>
      <c r="N84" s="116"/>
      <c r="O84" s="96"/>
      <c r="P84" s="96"/>
      <c r="Q84" s="89"/>
      <c r="R84" s="96"/>
      <c r="V84" s="96"/>
    </row>
    <row r="85" spans="1:22" x14ac:dyDescent="0.25">
      <c r="A85" s="6" t="s">
        <v>62</v>
      </c>
      <c r="B85" s="7"/>
      <c r="C85" s="70">
        <v>64642</v>
      </c>
      <c r="D85" s="8">
        <v>1111</v>
      </c>
      <c r="E85" s="9"/>
      <c r="F85" s="8">
        <v>407</v>
      </c>
      <c r="G85" s="7"/>
      <c r="H85" s="16" t="s">
        <v>13</v>
      </c>
      <c r="K85" s="96">
        <f t="shared" ref="K85:K91" si="12">0.75*D85</f>
        <v>833.25</v>
      </c>
      <c r="L85" s="96">
        <f t="shared" ref="L85:L91" si="13">0.6*D85</f>
        <v>666.6</v>
      </c>
      <c r="M85" s="96">
        <f t="shared" ref="M85:M91" si="14">D85*0.7</f>
        <v>777.69999999999993</v>
      </c>
      <c r="N85" s="116">
        <v>648.52</v>
      </c>
      <c r="O85" s="96">
        <v>495.99</v>
      </c>
      <c r="P85" s="96">
        <f t="shared" ref="P85:P91" si="15">D85*0.7</f>
        <v>777.69999999999993</v>
      </c>
      <c r="Q85" s="89">
        <f t="shared" ref="Q85:Q136" si="16">R85*1.35</f>
        <v>875.50200000000007</v>
      </c>
      <c r="R85" s="96">
        <f t="shared" ref="R85:R136" si="17">N85</f>
        <v>648.52</v>
      </c>
      <c r="S85" s="117">
        <f>O85</f>
        <v>495.99</v>
      </c>
      <c r="T85" s="117">
        <f>Q85</f>
        <v>875.50200000000007</v>
      </c>
      <c r="V85" s="96">
        <f t="shared" ref="V85:V93" si="18">0.42*D85</f>
        <v>466.62</v>
      </c>
    </row>
    <row r="86" spans="1:22" x14ac:dyDescent="0.25">
      <c r="A86" s="6" t="s">
        <v>65</v>
      </c>
      <c r="B86" s="7"/>
      <c r="C86" s="70">
        <v>64643</v>
      </c>
      <c r="D86" s="8">
        <v>275</v>
      </c>
      <c r="E86" s="9"/>
      <c r="F86" s="8">
        <v>268</v>
      </c>
      <c r="G86" s="7"/>
      <c r="H86" s="16" t="s">
        <v>13</v>
      </c>
      <c r="K86" s="96">
        <f t="shared" si="12"/>
        <v>206.25</v>
      </c>
      <c r="L86" s="96">
        <f t="shared" si="13"/>
        <v>165</v>
      </c>
      <c r="M86" s="96">
        <f t="shared" si="14"/>
        <v>192.5</v>
      </c>
      <c r="N86" s="116">
        <v>0</v>
      </c>
      <c r="O86" s="96">
        <v>0</v>
      </c>
      <c r="P86" s="96">
        <f t="shared" si="15"/>
        <v>192.5</v>
      </c>
      <c r="Q86" s="89">
        <f t="shared" si="16"/>
        <v>0</v>
      </c>
      <c r="R86" s="96">
        <f t="shared" si="17"/>
        <v>0</v>
      </c>
      <c r="S86" s="117">
        <v>0</v>
      </c>
      <c r="T86" s="117">
        <v>0</v>
      </c>
      <c r="V86" s="96">
        <f t="shared" si="18"/>
        <v>115.5</v>
      </c>
    </row>
    <row r="87" spans="1:22" x14ac:dyDescent="0.25">
      <c r="A87" s="6" t="s">
        <v>67</v>
      </c>
      <c r="B87" s="7"/>
      <c r="C87" s="70">
        <v>64644</v>
      </c>
      <c r="D87" s="8">
        <v>1111</v>
      </c>
      <c r="E87" s="9"/>
      <c r="F87" s="8">
        <v>465</v>
      </c>
      <c r="G87" s="7"/>
      <c r="H87" s="16" t="s">
        <v>13</v>
      </c>
      <c r="K87" s="96">
        <f t="shared" si="12"/>
        <v>833.25</v>
      </c>
      <c r="L87" s="96">
        <f t="shared" si="13"/>
        <v>666.6</v>
      </c>
      <c r="M87" s="96">
        <f t="shared" si="14"/>
        <v>777.69999999999993</v>
      </c>
      <c r="N87" s="116">
        <v>648.52</v>
      </c>
      <c r="O87" s="96">
        <v>495.99</v>
      </c>
      <c r="P87" s="96">
        <f t="shared" si="15"/>
        <v>777.69999999999993</v>
      </c>
      <c r="Q87" s="89">
        <f t="shared" si="16"/>
        <v>875.50200000000007</v>
      </c>
      <c r="R87" s="96">
        <f t="shared" si="17"/>
        <v>648.52</v>
      </c>
      <c r="S87" s="117">
        <f>O87</f>
        <v>495.99</v>
      </c>
      <c r="T87" s="117">
        <f>Q87</f>
        <v>875.50200000000007</v>
      </c>
      <c r="V87" s="96">
        <f t="shared" si="18"/>
        <v>466.62</v>
      </c>
    </row>
    <row r="88" spans="1:22" x14ac:dyDescent="0.25">
      <c r="A88" s="6" t="s">
        <v>66</v>
      </c>
      <c r="B88" s="7"/>
      <c r="C88" s="70">
        <v>64645</v>
      </c>
      <c r="D88" s="8">
        <v>275</v>
      </c>
      <c r="E88" s="9"/>
      <c r="F88" s="8">
        <v>465</v>
      </c>
      <c r="G88" s="7"/>
      <c r="H88" s="16" t="s">
        <v>13</v>
      </c>
      <c r="K88" s="96">
        <f t="shared" si="12"/>
        <v>206.25</v>
      </c>
      <c r="L88" s="96">
        <f t="shared" si="13"/>
        <v>165</v>
      </c>
      <c r="M88" s="96">
        <f t="shared" si="14"/>
        <v>192.5</v>
      </c>
      <c r="N88" s="116">
        <v>0</v>
      </c>
      <c r="O88" s="96">
        <v>0</v>
      </c>
      <c r="P88" s="96">
        <f t="shared" si="15"/>
        <v>192.5</v>
      </c>
      <c r="Q88" s="89">
        <f t="shared" si="16"/>
        <v>0</v>
      </c>
      <c r="R88" s="96">
        <f t="shared" si="17"/>
        <v>0</v>
      </c>
      <c r="S88" s="117">
        <v>0</v>
      </c>
      <c r="T88" s="117">
        <v>0</v>
      </c>
      <c r="V88" s="96">
        <f t="shared" si="18"/>
        <v>115.5</v>
      </c>
    </row>
    <row r="89" spans="1:22" x14ac:dyDescent="0.25">
      <c r="A89" s="6" t="s">
        <v>72</v>
      </c>
      <c r="B89" s="7"/>
      <c r="C89" s="70">
        <v>64612</v>
      </c>
      <c r="D89" s="8">
        <v>458</v>
      </c>
      <c r="E89" s="9"/>
      <c r="F89" s="8">
        <v>465</v>
      </c>
      <c r="G89" s="7"/>
      <c r="H89" s="16" t="s">
        <v>13</v>
      </c>
      <c r="K89" s="96">
        <f t="shared" si="12"/>
        <v>343.5</v>
      </c>
      <c r="L89" s="96">
        <f t="shared" si="13"/>
        <v>274.8</v>
      </c>
      <c r="M89" s="96">
        <f t="shared" si="14"/>
        <v>320.59999999999997</v>
      </c>
      <c r="N89" s="116">
        <v>266.83</v>
      </c>
      <c r="O89" s="96">
        <v>204.13</v>
      </c>
      <c r="P89" s="96">
        <f t="shared" si="15"/>
        <v>320.59999999999997</v>
      </c>
      <c r="Q89" s="89">
        <f t="shared" si="16"/>
        <v>360.22050000000002</v>
      </c>
      <c r="R89" s="96">
        <f t="shared" si="17"/>
        <v>266.83</v>
      </c>
      <c r="S89" s="117">
        <f>O89</f>
        <v>204.13</v>
      </c>
      <c r="T89" s="117">
        <f>Q89</f>
        <v>360.22050000000002</v>
      </c>
      <c r="V89" s="96">
        <f t="shared" si="18"/>
        <v>192.35999999999999</v>
      </c>
    </row>
    <row r="90" spans="1:22" x14ac:dyDescent="0.25">
      <c r="A90" s="6" t="s">
        <v>69</v>
      </c>
      <c r="B90" s="7"/>
      <c r="C90" s="70">
        <v>64615</v>
      </c>
      <c r="D90" s="8">
        <v>457</v>
      </c>
      <c r="E90" s="9"/>
      <c r="F90" s="8">
        <v>470</v>
      </c>
      <c r="G90" s="7"/>
      <c r="H90" s="16" t="s">
        <v>13</v>
      </c>
      <c r="K90" s="96">
        <f t="shared" si="12"/>
        <v>342.75</v>
      </c>
      <c r="L90" s="96">
        <f t="shared" si="13"/>
        <v>274.2</v>
      </c>
      <c r="M90" s="96">
        <f t="shared" si="14"/>
        <v>319.89999999999998</v>
      </c>
      <c r="N90" s="116">
        <v>266.83</v>
      </c>
      <c r="O90" s="96">
        <v>204.13</v>
      </c>
      <c r="P90" s="96">
        <f t="shared" si="15"/>
        <v>319.89999999999998</v>
      </c>
      <c r="Q90" s="89">
        <f t="shared" si="16"/>
        <v>360.22050000000002</v>
      </c>
      <c r="R90" s="96">
        <f t="shared" si="17"/>
        <v>266.83</v>
      </c>
      <c r="S90" s="117">
        <f t="shared" ref="S90:S91" si="19">O90</f>
        <v>204.13</v>
      </c>
      <c r="T90" s="117">
        <f t="shared" ref="T90:T91" si="20">Q90</f>
        <v>360.22050000000002</v>
      </c>
      <c r="V90" s="96">
        <f t="shared" si="18"/>
        <v>191.94</v>
      </c>
    </row>
    <row r="91" spans="1:22" x14ac:dyDescent="0.25">
      <c r="A91" s="6" t="s">
        <v>68</v>
      </c>
      <c r="B91" s="7"/>
      <c r="C91" s="70">
        <v>64616</v>
      </c>
      <c r="D91" s="8">
        <v>458</v>
      </c>
      <c r="E91" s="9"/>
      <c r="F91" s="8">
        <v>390</v>
      </c>
      <c r="G91" s="7"/>
      <c r="H91" s="16" t="s">
        <v>13</v>
      </c>
      <c r="K91" s="96">
        <f t="shared" si="12"/>
        <v>343.5</v>
      </c>
      <c r="L91" s="96">
        <f t="shared" si="13"/>
        <v>274.8</v>
      </c>
      <c r="M91" s="96">
        <f t="shared" si="14"/>
        <v>320.59999999999997</v>
      </c>
      <c r="N91" s="116">
        <v>266.83</v>
      </c>
      <c r="O91" s="96">
        <v>204.13</v>
      </c>
      <c r="P91" s="96">
        <f t="shared" si="15"/>
        <v>320.59999999999997</v>
      </c>
      <c r="Q91" s="89">
        <f t="shared" si="16"/>
        <v>360.22050000000002</v>
      </c>
      <c r="R91" s="96">
        <f t="shared" si="17"/>
        <v>266.83</v>
      </c>
      <c r="S91" s="117">
        <f t="shared" si="19"/>
        <v>204.13</v>
      </c>
      <c r="T91" s="117">
        <f t="shared" si="20"/>
        <v>360.22050000000002</v>
      </c>
      <c r="V91" s="96">
        <f t="shared" si="18"/>
        <v>192.35999999999999</v>
      </c>
    </row>
    <row r="92" spans="1:22" x14ac:dyDescent="0.25">
      <c r="A92" s="6"/>
      <c r="B92" s="7"/>
      <c r="C92" s="70"/>
      <c r="D92" s="8"/>
      <c r="E92" s="9"/>
      <c r="F92" s="8"/>
      <c r="G92" s="7"/>
      <c r="H92" s="16"/>
      <c r="K92" s="96"/>
      <c r="L92" s="96"/>
      <c r="M92" s="96"/>
      <c r="N92" s="116"/>
      <c r="O92" s="96"/>
      <c r="P92" s="96"/>
      <c r="Q92" s="89"/>
      <c r="R92" s="96"/>
      <c r="V92" s="96"/>
    </row>
    <row r="93" spans="1:22" x14ac:dyDescent="0.25">
      <c r="A93" s="6" t="s">
        <v>70</v>
      </c>
      <c r="B93" s="7"/>
      <c r="C93" s="70" t="s">
        <v>14</v>
      </c>
      <c r="D93" s="8">
        <v>15.94</v>
      </c>
      <c r="E93" s="9"/>
      <c r="F93" s="8">
        <v>0</v>
      </c>
      <c r="G93" s="7"/>
      <c r="H93" s="16" t="s">
        <v>13</v>
      </c>
      <c r="K93" s="96">
        <f>0.75*D93</f>
        <v>11.955</v>
      </c>
      <c r="L93" s="96">
        <f>0.6*D93</f>
        <v>9.5640000000000001</v>
      </c>
      <c r="M93" s="96">
        <f>D93*0.7</f>
        <v>11.157999999999999</v>
      </c>
      <c r="N93" s="116">
        <v>0</v>
      </c>
      <c r="O93" s="96">
        <v>0</v>
      </c>
      <c r="P93" s="96">
        <f>D93*0.7</f>
        <v>11.157999999999999</v>
      </c>
      <c r="Q93" s="89">
        <f t="shared" si="16"/>
        <v>0</v>
      </c>
      <c r="R93" s="96">
        <f t="shared" si="17"/>
        <v>0</v>
      </c>
      <c r="S93" s="117">
        <v>0</v>
      </c>
      <c r="T93" s="117">
        <v>0</v>
      </c>
      <c r="V93" s="96">
        <f t="shared" si="18"/>
        <v>6.6947999999999999</v>
      </c>
    </row>
    <row r="94" spans="1:22" ht="15.75" thickBot="1" x14ac:dyDescent="0.3">
      <c r="A94" s="10"/>
      <c r="B94" s="11"/>
      <c r="C94" s="77"/>
      <c r="D94" s="12"/>
      <c r="E94" s="13"/>
      <c r="F94" s="12"/>
      <c r="G94" s="11"/>
      <c r="H94" s="28"/>
      <c r="K94" s="96"/>
      <c r="L94" s="96"/>
      <c r="M94" s="96"/>
      <c r="N94" s="116"/>
      <c r="O94" s="96"/>
      <c r="P94" s="96"/>
      <c r="Q94" s="89"/>
      <c r="R94" s="96"/>
      <c r="V94" s="96"/>
    </row>
    <row r="95" spans="1:22" ht="15.75" thickBot="1" x14ac:dyDescent="0.3">
      <c r="K95" s="96"/>
      <c r="L95" s="96"/>
      <c r="M95" s="96"/>
      <c r="N95" s="116"/>
      <c r="O95" s="96"/>
      <c r="P95" s="96"/>
      <c r="Q95" s="89"/>
      <c r="R95" s="96"/>
      <c r="V95" s="96"/>
    </row>
    <row r="96" spans="1:22" x14ac:dyDescent="0.25">
      <c r="A96" s="45" t="s">
        <v>73</v>
      </c>
      <c r="B96" s="4" t="s">
        <v>44</v>
      </c>
      <c r="C96" s="72">
        <v>20611</v>
      </c>
      <c r="D96" s="14">
        <v>457</v>
      </c>
      <c r="E96" s="5"/>
      <c r="F96" s="14">
        <v>490</v>
      </c>
      <c r="G96" s="4"/>
      <c r="H96" s="27" t="s">
        <v>13</v>
      </c>
      <c r="K96" s="96">
        <f>0.75*D96</f>
        <v>342.75</v>
      </c>
      <c r="L96" s="96">
        <f>0.6*D96</f>
        <v>274.2</v>
      </c>
      <c r="M96" s="96">
        <f>D96*0.7</f>
        <v>319.89999999999998</v>
      </c>
      <c r="N96" s="116">
        <v>266.83</v>
      </c>
      <c r="O96" s="96">
        <v>204.13</v>
      </c>
      <c r="P96" s="96">
        <f>D96*0.7</f>
        <v>319.89999999999998</v>
      </c>
      <c r="Q96" s="89">
        <f t="shared" si="16"/>
        <v>360.22050000000002</v>
      </c>
      <c r="R96" s="96">
        <f t="shared" si="17"/>
        <v>266.83</v>
      </c>
      <c r="S96" s="117">
        <f>O96</f>
        <v>204.13</v>
      </c>
      <c r="T96" s="117">
        <f>Q96</f>
        <v>360.22050000000002</v>
      </c>
      <c r="V96" s="96">
        <f>0.44*D96</f>
        <v>201.08</v>
      </c>
    </row>
    <row r="97" spans="1:22" ht="15.75" thickBot="1" x14ac:dyDescent="0.3">
      <c r="A97" s="10" t="s">
        <v>16</v>
      </c>
      <c r="B97" s="11"/>
      <c r="C97" s="77" t="s">
        <v>14</v>
      </c>
      <c r="D97" s="12">
        <v>35</v>
      </c>
      <c r="E97" s="13"/>
      <c r="F97" s="12">
        <v>0</v>
      </c>
      <c r="G97" s="11"/>
      <c r="H97" s="28"/>
      <c r="K97" s="96">
        <f>0.75*D97</f>
        <v>26.25</v>
      </c>
      <c r="L97" s="96">
        <f>0.6*D97</f>
        <v>21</v>
      </c>
      <c r="M97" s="96">
        <f>D97*0.7</f>
        <v>24.5</v>
      </c>
      <c r="N97" s="116">
        <v>0</v>
      </c>
      <c r="O97" s="96">
        <v>0</v>
      </c>
      <c r="P97" s="96">
        <f>D97*0.7</f>
        <v>24.5</v>
      </c>
      <c r="Q97" s="89">
        <f t="shared" si="16"/>
        <v>0</v>
      </c>
      <c r="R97" s="96">
        <f t="shared" si="17"/>
        <v>0</v>
      </c>
      <c r="V97" s="96">
        <f t="shared" ref="V97:V112" si="21">0.44*D97</f>
        <v>15.4</v>
      </c>
    </row>
    <row r="98" spans="1:22" ht="15.75" thickBot="1" x14ac:dyDescent="0.3">
      <c r="K98" s="96"/>
      <c r="L98" s="96"/>
      <c r="M98" s="96"/>
      <c r="N98" s="116"/>
      <c r="O98" s="96"/>
      <c r="P98" s="96"/>
      <c r="Q98" s="89"/>
      <c r="R98" s="96"/>
      <c r="V98" s="96">
        <f t="shared" si="21"/>
        <v>0</v>
      </c>
    </row>
    <row r="99" spans="1:22" x14ac:dyDescent="0.25">
      <c r="A99" s="3" t="s">
        <v>74</v>
      </c>
      <c r="B99" s="46" t="s">
        <v>75</v>
      </c>
      <c r="C99" s="72">
        <v>20552</v>
      </c>
      <c r="D99" s="93">
        <v>457</v>
      </c>
      <c r="E99" s="5"/>
      <c r="F99" s="14">
        <v>140</v>
      </c>
      <c r="G99" s="4"/>
      <c r="H99" s="27" t="s">
        <v>13</v>
      </c>
      <c r="K99" s="96">
        <f>0.75*D99</f>
        <v>342.75</v>
      </c>
      <c r="L99" s="96">
        <f>0.6*D99</f>
        <v>274.2</v>
      </c>
      <c r="M99" s="96">
        <f>D99*0.7</f>
        <v>319.89999999999998</v>
      </c>
      <c r="N99" s="116">
        <v>266.83</v>
      </c>
      <c r="O99" s="96">
        <v>204.13</v>
      </c>
      <c r="P99" s="96">
        <f>D99*0.7</f>
        <v>319.89999999999998</v>
      </c>
      <c r="Q99" s="89">
        <f t="shared" si="16"/>
        <v>360.22050000000002</v>
      </c>
      <c r="R99" s="96">
        <f t="shared" si="17"/>
        <v>266.83</v>
      </c>
      <c r="S99" s="117">
        <f>O99</f>
        <v>204.13</v>
      </c>
      <c r="T99" s="117">
        <f>Q99</f>
        <v>360.22050000000002</v>
      </c>
      <c r="V99" s="96">
        <f t="shared" si="21"/>
        <v>201.08</v>
      </c>
    </row>
    <row r="100" spans="1:22" ht="15.75" thickBot="1" x14ac:dyDescent="0.3">
      <c r="A100" s="10" t="s">
        <v>16</v>
      </c>
      <c r="B100" s="11"/>
      <c r="C100" s="77" t="s">
        <v>14</v>
      </c>
      <c r="D100" s="12">
        <v>35</v>
      </c>
      <c r="E100" s="13"/>
      <c r="F100" s="12">
        <v>0</v>
      </c>
      <c r="G100" s="11"/>
      <c r="H100" s="28"/>
      <c r="K100" s="96">
        <f>0.75*D100</f>
        <v>26.25</v>
      </c>
      <c r="L100" s="96">
        <f>0.6*D100</f>
        <v>21</v>
      </c>
      <c r="M100" s="96">
        <f>D100*0.7</f>
        <v>24.5</v>
      </c>
      <c r="N100" s="116"/>
      <c r="O100" s="96"/>
      <c r="P100" s="96">
        <f>D100*0.7</f>
        <v>24.5</v>
      </c>
      <c r="Q100" s="89">
        <f t="shared" si="16"/>
        <v>0</v>
      </c>
      <c r="R100" s="96">
        <f t="shared" si="17"/>
        <v>0</v>
      </c>
      <c r="S100" s="117">
        <v>0</v>
      </c>
      <c r="T100" s="117">
        <v>0</v>
      </c>
      <c r="V100" s="96">
        <f t="shared" si="21"/>
        <v>15.4</v>
      </c>
    </row>
    <row r="101" spans="1:22" ht="15.75" thickBot="1" x14ac:dyDescent="0.3">
      <c r="K101" s="96"/>
      <c r="L101" s="96"/>
      <c r="M101" s="96"/>
      <c r="N101" s="116"/>
      <c r="O101" s="96"/>
      <c r="P101" s="96"/>
      <c r="Q101" s="89"/>
      <c r="R101" s="96"/>
      <c r="V101" s="96">
        <f t="shared" si="21"/>
        <v>0</v>
      </c>
    </row>
    <row r="102" spans="1:22" x14ac:dyDescent="0.25">
      <c r="A102" s="3" t="s">
        <v>19</v>
      </c>
      <c r="B102" s="4" t="s">
        <v>44</v>
      </c>
      <c r="C102" s="72">
        <v>20526</v>
      </c>
      <c r="D102" s="93">
        <v>457</v>
      </c>
      <c r="E102" s="5"/>
      <c r="F102" s="14">
        <v>165</v>
      </c>
      <c r="G102" s="4"/>
      <c r="H102" s="27" t="s">
        <v>13</v>
      </c>
      <c r="K102" s="96">
        <f>0.75*D102</f>
        <v>342.75</v>
      </c>
      <c r="L102" s="96">
        <f>0.6*D102</f>
        <v>274.2</v>
      </c>
      <c r="M102" s="96">
        <f>D102*0.7</f>
        <v>319.89999999999998</v>
      </c>
      <c r="N102" s="116">
        <v>256.8</v>
      </c>
      <c r="O102" s="96">
        <v>204.13</v>
      </c>
      <c r="P102" s="96">
        <f>D102*0.7</f>
        <v>319.89999999999998</v>
      </c>
      <c r="Q102" s="89">
        <f t="shared" si="16"/>
        <v>346.68000000000006</v>
      </c>
      <c r="R102" s="96">
        <f t="shared" si="17"/>
        <v>256.8</v>
      </c>
      <c r="S102" s="117">
        <f>O102</f>
        <v>204.13</v>
      </c>
      <c r="T102" s="117">
        <f>K102</f>
        <v>342.75</v>
      </c>
      <c r="V102" s="96">
        <f t="shared" si="21"/>
        <v>201.08</v>
      </c>
    </row>
    <row r="103" spans="1:22" ht="15.75" thickBot="1" x14ac:dyDescent="0.3">
      <c r="A103" s="10" t="s">
        <v>16</v>
      </c>
      <c r="B103" s="11"/>
      <c r="C103" s="77" t="s">
        <v>20</v>
      </c>
      <c r="D103" s="12">
        <v>6</v>
      </c>
      <c r="E103" s="13"/>
      <c r="F103" s="12">
        <v>0</v>
      </c>
      <c r="G103" s="11"/>
      <c r="H103" s="28" t="s">
        <v>13</v>
      </c>
      <c r="K103" s="96">
        <f>0.75*D103</f>
        <v>4.5</v>
      </c>
      <c r="L103" s="96">
        <f>0.6*D103</f>
        <v>3.5999999999999996</v>
      </c>
      <c r="M103" s="96">
        <f>D103*0.7</f>
        <v>4.1999999999999993</v>
      </c>
      <c r="N103" s="116">
        <v>0</v>
      </c>
      <c r="O103" s="96">
        <v>0</v>
      </c>
      <c r="P103" s="96">
        <f>D103*0.7</f>
        <v>4.1999999999999993</v>
      </c>
      <c r="Q103" s="89">
        <f t="shared" si="16"/>
        <v>0</v>
      </c>
      <c r="R103" s="96">
        <f t="shared" si="17"/>
        <v>0</v>
      </c>
      <c r="S103" s="117">
        <v>0</v>
      </c>
      <c r="T103" s="117">
        <f>K103</f>
        <v>4.5</v>
      </c>
      <c r="V103" s="96">
        <f t="shared" si="21"/>
        <v>2.64</v>
      </c>
    </row>
    <row r="104" spans="1:22" ht="15.75" thickBot="1" x14ac:dyDescent="0.3">
      <c r="K104" s="96"/>
      <c r="L104" s="96"/>
      <c r="M104" s="96"/>
      <c r="N104" s="116"/>
      <c r="O104" s="96"/>
      <c r="P104" s="96"/>
      <c r="Q104" s="89"/>
      <c r="R104" s="96"/>
      <c r="V104" s="96">
        <f t="shared" si="21"/>
        <v>0</v>
      </c>
    </row>
    <row r="105" spans="1:22" x14ac:dyDescent="0.25">
      <c r="A105" s="3" t="s">
        <v>76</v>
      </c>
      <c r="B105" s="4" t="s">
        <v>75</v>
      </c>
      <c r="C105" s="72">
        <v>95885</v>
      </c>
      <c r="D105" s="14">
        <v>145</v>
      </c>
      <c r="E105" s="5"/>
      <c r="F105" s="14">
        <v>76</v>
      </c>
      <c r="G105" s="4"/>
      <c r="H105" s="27" t="s">
        <v>13</v>
      </c>
      <c r="K105" s="96">
        <v>113</v>
      </c>
      <c r="L105" s="96">
        <v>72</v>
      </c>
      <c r="M105" s="96">
        <f t="shared" ref="M105:M112" si="22">D105*0.7</f>
        <v>101.5</v>
      </c>
      <c r="N105" s="116">
        <v>0</v>
      </c>
      <c r="O105" s="96">
        <v>0</v>
      </c>
      <c r="P105" s="96">
        <f t="shared" ref="P105:P112" si="23">D105*0.7</f>
        <v>101.5</v>
      </c>
      <c r="Q105" s="89">
        <f t="shared" si="16"/>
        <v>0</v>
      </c>
      <c r="R105" s="96">
        <f t="shared" si="17"/>
        <v>0</v>
      </c>
      <c r="S105" s="117">
        <f>L105</f>
        <v>72</v>
      </c>
      <c r="T105" s="117">
        <f>K105</f>
        <v>113</v>
      </c>
      <c r="V105" s="96">
        <f t="shared" si="21"/>
        <v>63.8</v>
      </c>
    </row>
    <row r="106" spans="1:22" x14ac:dyDescent="0.25">
      <c r="A106" s="6" t="s">
        <v>77</v>
      </c>
      <c r="B106" s="7"/>
      <c r="C106" s="70">
        <v>95886</v>
      </c>
      <c r="D106" s="8">
        <v>145</v>
      </c>
      <c r="E106" s="9"/>
      <c r="F106" s="8">
        <v>104</v>
      </c>
      <c r="G106" s="7"/>
      <c r="H106" s="16" t="s">
        <v>13</v>
      </c>
      <c r="K106" s="96">
        <v>114</v>
      </c>
      <c r="L106" s="96">
        <v>99</v>
      </c>
      <c r="M106" s="96">
        <f t="shared" si="22"/>
        <v>101.5</v>
      </c>
      <c r="N106" s="116">
        <v>0</v>
      </c>
      <c r="O106" s="96">
        <v>0</v>
      </c>
      <c r="P106" s="96">
        <f t="shared" si="23"/>
        <v>101.5</v>
      </c>
      <c r="Q106" s="89">
        <f t="shared" si="16"/>
        <v>0</v>
      </c>
      <c r="R106" s="96">
        <f t="shared" si="17"/>
        <v>0</v>
      </c>
      <c r="S106" s="117">
        <f t="shared" ref="S106:S107" si="24">L106</f>
        <v>99</v>
      </c>
      <c r="T106" s="117">
        <v>117.05</v>
      </c>
      <c r="V106" s="96">
        <f t="shared" si="21"/>
        <v>63.8</v>
      </c>
    </row>
    <row r="107" spans="1:22" x14ac:dyDescent="0.25">
      <c r="A107" s="6" t="s">
        <v>78</v>
      </c>
      <c r="B107" s="7"/>
      <c r="C107" s="70">
        <v>95887</v>
      </c>
      <c r="D107" s="8">
        <v>75</v>
      </c>
      <c r="E107" s="9"/>
      <c r="F107" s="8">
        <v>68</v>
      </c>
      <c r="G107" s="7"/>
      <c r="H107" s="16" t="s">
        <v>13</v>
      </c>
      <c r="K107" s="96">
        <v>95</v>
      </c>
      <c r="L107" s="96">
        <v>94</v>
      </c>
      <c r="M107" s="96">
        <f t="shared" si="22"/>
        <v>52.5</v>
      </c>
      <c r="N107" s="116">
        <v>0</v>
      </c>
      <c r="O107" s="96">
        <v>0</v>
      </c>
      <c r="P107" s="96">
        <f t="shared" si="23"/>
        <v>52.5</v>
      </c>
      <c r="Q107" s="89">
        <f t="shared" si="16"/>
        <v>0</v>
      </c>
      <c r="R107" s="96">
        <f t="shared" si="17"/>
        <v>0</v>
      </c>
      <c r="S107" s="117">
        <f t="shared" si="24"/>
        <v>94</v>
      </c>
      <c r="T107" s="117">
        <v>101.15</v>
      </c>
      <c r="V107" s="96">
        <f t="shared" si="21"/>
        <v>33</v>
      </c>
    </row>
    <row r="108" spans="1:22" x14ac:dyDescent="0.25">
      <c r="A108" s="6" t="s">
        <v>79</v>
      </c>
      <c r="B108" s="7"/>
      <c r="C108" s="70">
        <v>95909</v>
      </c>
      <c r="D108" s="8">
        <v>463</v>
      </c>
      <c r="E108" s="9"/>
      <c r="F108" s="8">
        <v>260</v>
      </c>
      <c r="G108" s="7"/>
      <c r="H108" s="16" t="s">
        <v>13</v>
      </c>
      <c r="K108" s="96">
        <v>225</v>
      </c>
      <c r="L108" s="96">
        <v>208</v>
      </c>
      <c r="M108" s="96">
        <f t="shared" si="22"/>
        <v>324.09999999999997</v>
      </c>
      <c r="N108" s="116">
        <v>270.29000000000002</v>
      </c>
      <c r="O108" s="96">
        <v>206.69</v>
      </c>
      <c r="P108" s="96">
        <f t="shared" si="23"/>
        <v>324.09999999999997</v>
      </c>
      <c r="Q108" s="89">
        <f t="shared" si="16"/>
        <v>364.89150000000006</v>
      </c>
      <c r="R108" s="96">
        <f t="shared" si="17"/>
        <v>270.29000000000002</v>
      </c>
      <c r="S108" s="117">
        <f>O108</f>
        <v>206.69</v>
      </c>
      <c r="T108" s="117">
        <f>Q108</f>
        <v>364.89150000000006</v>
      </c>
      <c r="V108" s="96">
        <f t="shared" si="21"/>
        <v>203.72</v>
      </c>
    </row>
    <row r="109" spans="1:22" x14ac:dyDescent="0.25">
      <c r="A109" s="6" t="s">
        <v>80</v>
      </c>
      <c r="B109" s="7"/>
      <c r="C109" s="70">
        <v>95910</v>
      </c>
      <c r="D109" s="8">
        <v>463</v>
      </c>
      <c r="E109" s="9"/>
      <c r="F109" s="8">
        <v>346</v>
      </c>
      <c r="G109" s="7"/>
      <c r="H109" s="16" t="s">
        <v>13</v>
      </c>
      <c r="K109" s="96">
        <v>296</v>
      </c>
      <c r="L109" s="96">
        <v>275</v>
      </c>
      <c r="M109" s="96">
        <f t="shared" si="22"/>
        <v>324.09999999999997</v>
      </c>
      <c r="N109" s="116">
        <v>270.29000000000002</v>
      </c>
      <c r="O109" s="96">
        <v>206.69</v>
      </c>
      <c r="P109" s="96">
        <f t="shared" si="23"/>
        <v>324.09999999999997</v>
      </c>
      <c r="Q109" s="89">
        <f t="shared" si="16"/>
        <v>364.89150000000006</v>
      </c>
      <c r="R109" s="96">
        <f t="shared" si="17"/>
        <v>270.29000000000002</v>
      </c>
      <c r="S109" s="117">
        <f t="shared" ref="S109:S112" si="25">O109</f>
        <v>206.69</v>
      </c>
      <c r="T109" s="117">
        <f t="shared" ref="T109:T112" si="26">Q109</f>
        <v>364.89150000000006</v>
      </c>
      <c r="V109" s="96">
        <f t="shared" si="21"/>
        <v>203.72</v>
      </c>
    </row>
    <row r="110" spans="1:22" x14ac:dyDescent="0.25">
      <c r="A110" s="6" t="s">
        <v>81</v>
      </c>
      <c r="B110" s="7"/>
      <c r="C110" s="70">
        <v>95911</v>
      </c>
      <c r="D110" s="8">
        <v>854</v>
      </c>
      <c r="E110" s="9"/>
      <c r="F110" s="8">
        <v>432</v>
      </c>
      <c r="G110" s="7"/>
      <c r="H110" s="16" t="s">
        <v>13</v>
      </c>
      <c r="K110" s="96">
        <v>358</v>
      </c>
      <c r="L110" s="96">
        <v>370</v>
      </c>
      <c r="M110" s="96">
        <f t="shared" si="22"/>
        <v>597.79999999999995</v>
      </c>
      <c r="N110" s="116">
        <v>498.53</v>
      </c>
      <c r="O110" s="96">
        <v>381.25</v>
      </c>
      <c r="P110" s="96">
        <f t="shared" si="23"/>
        <v>597.79999999999995</v>
      </c>
      <c r="Q110" s="89">
        <f t="shared" si="16"/>
        <v>673.01549999999997</v>
      </c>
      <c r="R110" s="96">
        <f t="shared" si="17"/>
        <v>498.53</v>
      </c>
      <c r="S110" s="117">
        <f t="shared" si="25"/>
        <v>381.25</v>
      </c>
      <c r="T110" s="117">
        <f t="shared" si="26"/>
        <v>673.01549999999997</v>
      </c>
      <c r="V110" s="96">
        <f t="shared" si="21"/>
        <v>375.76</v>
      </c>
    </row>
    <row r="111" spans="1:22" x14ac:dyDescent="0.25">
      <c r="A111" s="6" t="s">
        <v>82</v>
      </c>
      <c r="B111" s="7"/>
      <c r="C111" s="70">
        <v>95912</v>
      </c>
      <c r="D111" s="8">
        <v>854</v>
      </c>
      <c r="E111" s="9"/>
      <c r="F111" s="8">
        <v>520</v>
      </c>
      <c r="G111" s="7"/>
      <c r="H111" s="16" t="s">
        <v>13</v>
      </c>
      <c r="K111" s="96">
        <v>421</v>
      </c>
      <c r="L111" s="96">
        <v>435</v>
      </c>
      <c r="M111" s="96">
        <f t="shared" si="22"/>
        <v>597.79999999999995</v>
      </c>
      <c r="N111" s="116">
        <v>498.53</v>
      </c>
      <c r="O111" s="96">
        <v>381.25</v>
      </c>
      <c r="P111" s="96">
        <f t="shared" si="23"/>
        <v>597.79999999999995</v>
      </c>
      <c r="Q111" s="89">
        <f t="shared" si="16"/>
        <v>673.01549999999997</v>
      </c>
      <c r="R111" s="96">
        <f t="shared" si="17"/>
        <v>498.53</v>
      </c>
      <c r="S111" s="117">
        <f t="shared" si="25"/>
        <v>381.25</v>
      </c>
      <c r="T111" s="117">
        <f t="shared" si="26"/>
        <v>673.01549999999997</v>
      </c>
      <c r="V111" s="96">
        <f t="shared" si="21"/>
        <v>375.76</v>
      </c>
    </row>
    <row r="112" spans="1:22" ht="15.75" thickBot="1" x14ac:dyDescent="0.3">
      <c r="A112" s="10" t="s">
        <v>83</v>
      </c>
      <c r="B112" s="11"/>
      <c r="C112" s="77">
        <v>95913</v>
      </c>
      <c r="D112" s="12">
        <v>854</v>
      </c>
      <c r="E112" s="13"/>
      <c r="F112" s="12">
        <v>616</v>
      </c>
      <c r="G112" s="11"/>
      <c r="H112" s="28" t="s">
        <v>13</v>
      </c>
      <c r="K112" s="96">
        <v>488</v>
      </c>
      <c r="L112" s="96">
        <v>503</v>
      </c>
      <c r="M112" s="96">
        <f t="shared" si="22"/>
        <v>597.79999999999995</v>
      </c>
      <c r="N112" s="116">
        <v>498.53</v>
      </c>
      <c r="O112" s="96">
        <v>381.25</v>
      </c>
      <c r="P112" s="96">
        <f t="shared" si="23"/>
        <v>597.79999999999995</v>
      </c>
      <c r="Q112" s="89">
        <f t="shared" si="16"/>
        <v>673.01549999999997</v>
      </c>
      <c r="R112" s="96">
        <f t="shared" si="17"/>
        <v>498.53</v>
      </c>
      <c r="S112" s="117">
        <f t="shared" si="25"/>
        <v>381.25</v>
      </c>
      <c r="T112" s="117">
        <f t="shared" si="26"/>
        <v>673.01549999999997</v>
      </c>
      <c r="V112" s="96">
        <f t="shared" si="21"/>
        <v>375.76</v>
      </c>
    </row>
    <row r="113" spans="1:22" ht="15.75" thickBot="1" x14ac:dyDescent="0.3">
      <c r="A113" s="6"/>
      <c r="B113" s="7"/>
      <c r="C113" s="70"/>
      <c r="D113" s="8"/>
      <c r="E113" s="9"/>
      <c r="F113" s="8"/>
      <c r="G113" s="7"/>
      <c r="H113" s="7"/>
      <c r="K113" s="96"/>
      <c r="L113" s="96"/>
      <c r="M113" s="96"/>
      <c r="N113" s="116"/>
      <c r="O113" s="96"/>
      <c r="P113" s="96"/>
      <c r="Q113" s="89"/>
      <c r="R113" s="96"/>
      <c r="V113" s="96"/>
    </row>
    <row r="114" spans="1:22" ht="15.75" thickBot="1" x14ac:dyDescent="0.3">
      <c r="A114" s="107" t="s">
        <v>553</v>
      </c>
      <c r="B114" s="100" t="s">
        <v>552</v>
      </c>
      <c r="C114" s="100">
        <v>93000</v>
      </c>
      <c r="D114" s="108">
        <v>90</v>
      </c>
      <c r="E114" s="109"/>
      <c r="F114" s="108" t="s">
        <v>13</v>
      </c>
      <c r="G114" s="100"/>
      <c r="H114" s="110" t="s">
        <v>13</v>
      </c>
      <c r="I114" s="91"/>
      <c r="K114" s="96">
        <f>0.75*D114</f>
        <v>67.5</v>
      </c>
      <c r="L114" s="96">
        <f>0.6*D114</f>
        <v>54</v>
      </c>
      <c r="M114" s="96">
        <f>D114*0.7</f>
        <v>62.999999999999993</v>
      </c>
      <c r="N114" s="116">
        <v>0</v>
      </c>
      <c r="O114" s="96">
        <v>13.81</v>
      </c>
      <c r="P114" s="96">
        <f>D114*0.7</f>
        <v>62.999999999999993</v>
      </c>
      <c r="Q114" s="89">
        <f t="shared" si="16"/>
        <v>0</v>
      </c>
      <c r="R114" s="96">
        <f t="shared" si="17"/>
        <v>0</v>
      </c>
      <c r="S114" s="117">
        <f>O114</f>
        <v>13.81</v>
      </c>
      <c r="T114" s="117">
        <f>K114</f>
        <v>67.5</v>
      </c>
      <c r="V114" s="96">
        <f>0.42*D114</f>
        <v>37.799999999999997</v>
      </c>
    </row>
    <row r="115" spans="1:22" ht="15.75" thickBot="1" x14ac:dyDescent="0.3">
      <c r="A115" s="66"/>
      <c r="B115" s="70"/>
      <c r="C115" s="70"/>
      <c r="D115" s="71"/>
      <c r="E115" s="66"/>
      <c r="F115" s="71"/>
      <c r="G115" s="70"/>
      <c r="H115" s="70"/>
      <c r="I115" s="91"/>
      <c r="K115" s="96"/>
      <c r="L115" s="96"/>
      <c r="M115" s="96"/>
      <c r="N115" s="116"/>
      <c r="O115" s="96"/>
      <c r="P115" s="96"/>
      <c r="Q115" s="89"/>
      <c r="R115" s="96"/>
      <c r="V115" s="96"/>
    </row>
    <row r="116" spans="1:22" x14ac:dyDescent="0.25">
      <c r="A116" s="111" t="s">
        <v>507</v>
      </c>
      <c r="B116" s="72" t="s">
        <v>60</v>
      </c>
      <c r="C116" s="72">
        <v>62369</v>
      </c>
      <c r="D116" s="73">
        <v>477</v>
      </c>
      <c r="E116" s="74"/>
      <c r="F116" s="73">
        <v>150</v>
      </c>
      <c r="G116" s="72"/>
      <c r="H116" s="75" t="s">
        <v>13</v>
      </c>
      <c r="I116" s="91"/>
      <c r="K116" s="96">
        <f>0.75*D116</f>
        <v>357.75</v>
      </c>
      <c r="L116" s="96">
        <f>0.6*D116</f>
        <v>286.2</v>
      </c>
      <c r="M116" s="96">
        <f>D116*0.7</f>
        <v>333.9</v>
      </c>
      <c r="N116" s="116">
        <v>278.86</v>
      </c>
      <c r="O116" s="96">
        <v>212.96</v>
      </c>
      <c r="P116" s="96">
        <f>D116*0.7</f>
        <v>333.9</v>
      </c>
      <c r="Q116" s="89">
        <f t="shared" si="16"/>
        <v>376.46100000000007</v>
      </c>
      <c r="R116" s="96">
        <f t="shared" si="17"/>
        <v>278.86</v>
      </c>
      <c r="S116" s="117">
        <f>O116</f>
        <v>212.96</v>
      </c>
      <c r="T116" s="117">
        <f>Q116</f>
        <v>376.46100000000007</v>
      </c>
      <c r="V116" s="96">
        <f t="shared" ref="V116:V139" si="27">0.42*D116</f>
        <v>200.34</v>
      </c>
    </row>
    <row r="117" spans="1:22" x14ac:dyDescent="0.25">
      <c r="A117" s="67" t="s">
        <v>550</v>
      </c>
      <c r="B117" s="92" t="s">
        <v>60</v>
      </c>
      <c r="C117" s="70" t="s">
        <v>508</v>
      </c>
      <c r="D117" s="71">
        <v>585.75</v>
      </c>
      <c r="E117" s="66"/>
      <c r="F117" s="71" t="s">
        <v>13</v>
      </c>
      <c r="G117" s="70"/>
      <c r="H117" s="76" t="s">
        <v>13</v>
      </c>
      <c r="I117" s="91"/>
      <c r="K117" s="96">
        <f>0.75*D117</f>
        <v>439.3125</v>
      </c>
      <c r="L117" s="96">
        <f>0.6*D117</f>
        <v>351.45</v>
      </c>
      <c r="M117" s="96">
        <f>D117*0.7</f>
        <v>410.02499999999998</v>
      </c>
      <c r="N117" s="116">
        <v>181.57</v>
      </c>
      <c r="O117" s="96">
        <v>172.78</v>
      </c>
      <c r="P117" s="96">
        <f>D117*0.7</f>
        <v>410.02499999999998</v>
      </c>
      <c r="Q117" s="89">
        <f t="shared" si="16"/>
        <v>245.11950000000002</v>
      </c>
      <c r="R117" s="96">
        <f t="shared" si="17"/>
        <v>181.57</v>
      </c>
      <c r="S117" s="117">
        <f t="shared" ref="S117:S136" si="28">O117</f>
        <v>172.78</v>
      </c>
      <c r="T117" s="117">
        <f>K117</f>
        <v>439.3125</v>
      </c>
      <c r="V117" s="96">
        <f t="shared" si="27"/>
        <v>246.01499999999999</v>
      </c>
    </row>
    <row r="118" spans="1:22" x14ac:dyDescent="0.25">
      <c r="A118" s="67"/>
      <c r="B118" s="92"/>
      <c r="C118" s="70"/>
      <c r="D118" s="71"/>
      <c r="E118" s="66"/>
      <c r="F118" s="71"/>
      <c r="G118" s="70"/>
      <c r="H118" s="76"/>
      <c r="I118" s="91"/>
      <c r="K118" s="96"/>
      <c r="L118" s="96"/>
      <c r="M118" s="96"/>
      <c r="N118" s="116"/>
      <c r="O118" s="96"/>
      <c r="P118" s="96"/>
      <c r="Q118" s="89"/>
      <c r="R118" s="96"/>
      <c r="V118" s="96"/>
    </row>
    <row r="119" spans="1:22" ht="15.75" thickBot="1" x14ac:dyDescent="0.3">
      <c r="A119" s="68" t="s">
        <v>551</v>
      </c>
      <c r="B119" s="77" t="s">
        <v>60</v>
      </c>
      <c r="C119" s="77">
        <v>62368</v>
      </c>
      <c r="D119" s="78">
        <v>336.5</v>
      </c>
      <c r="E119" s="79"/>
      <c r="F119" s="78">
        <v>120</v>
      </c>
      <c r="G119" s="77"/>
      <c r="H119" s="80" t="s">
        <v>13</v>
      </c>
      <c r="I119" s="91"/>
      <c r="K119" s="96">
        <f>0.75*D119</f>
        <v>252.375</v>
      </c>
      <c r="L119" s="96">
        <f>0.6*D119</f>
        <v>201.9</v>
      </c>
      <c r="M119" s="96">
        <f>D119*0.7</f>
        <v>235.54999999999998</v>
      </c>
      <c r="N119" s="116">
        <v>278.86</v>
      </c>
      <c r="O119" s="96">
        <v>212.96</v>
      </c>
      <c r="P119" s="96">
        <f>D119*0.7</f>
        <v>235.54999999999998</v>
      </c>
      <c r="Q119" s="89">
        <f t="shared" si="16"/>
        <v>376.46100000000007</v>
      </c>
      <c r="R119" s="96">
        <f t="shared" si="17"/>
        <v>278.86</v>
      </c>
      <c r="S119" s="117">
        <f t="shared" si="28"/>
        <v>212.96</v>
      </c>
      <c r="T119" s="117">
        <f>Q119</f>
        <v>376.46100000000007</v>
      </c>
      <c r="V119" s="96">
        <f t="shared" si="27"/>
        <v>141.32999999999998</v>
      </c>
    </row>
    <row r="120" spans="1:22" ht="15.75" thickBot="1" x14ac:dyDescent="0.3">
      <c r="K120" s="96"/>
      <c r="L120" s="96"/>
      <c r="M120" s="96"/>
      <c r="N120" s="116"/>
      <c r="O120" s="96"/>
      <c r="P120" s="96"/>
      <c r="Q120" s="89"/>
      <c r="R120" s="96"/>
      <c r="V120" s="96"/>
    </row>
    <row r="121" spans="1:22" ht="15.75" thickBot="1" x14ac:dyDescent="0.3">
      <c r="A121" s="32" t="s">
        <v>84</v>
      </c>
      <c r="B121" s="33" t="s">
        <v>86</v>
      </c>
      <c r="C121" s="100">
        <v>90832</v>
      </c>
      <c r="D121" s="34">
        <v>211.25</v>
      </c>
      <c r="E121" s="35"/>
      <c r="F121" s="34" t="s">
        <v>13</v>
      </c>
      <c r="G121" s="33"/>
      <c r="H121" s="36" t="s">
        <v>13</v>
      </c>
      <c r="K121" s="96">
        <f>0.75*D121</f>
        <v>158.4375</v>
      </c>
      <c r="L121" s="96">
        <f>0.6*D121</f>
        <v>126.75</v>
      </c>
      <c r="M121" s="96">
        <f>D121*0.7</f>
        <v>147.875</v>
      </c>
      <c r="N121" s="116">
        <v>66.95</v>
      </c>
      <c r="O121" s="96">
        <v>54.5</v>
      </c>
      <c r="P121" s="96">
        <f>D121*0.7</f>
        <v>147.875</v>
      </c>
      <c r="Q121" s="89">
        <f t="shared" si="16"/>
        <v>90.382500000000007</v>
      </c>
      <c r="R121" s="96">
        <f t="shared" si="17"/>
        <v>66.95</v>
      </c>
      <c r="S121" s="117">
        <f t="shared" si="28"/>
        <v>54.5</v>
      </c>
      <c r="T121" s="117">
        <v>158.44</v>
      </c>
      <c r="V121" s="96">
        <f t="shared" si="27"/>
        <v>88.724999999999994</v>
      </c>
    </row>
    <row r="122" spans="1:22" ht="15.75" thickBot="1" x14ac:dyDescent="0.3">
      <c r="K122" s="96"/>
      <c r="L122" s="96"/>
      <c r="M122" s="96"/>
      <c r="N122" s="116"/>
      <c r="O122" s="96"/>
      <c r="P122" s="96"/>
      <c r="Q122" s="89"/>
      <c r="R122" s="96"/>
      <c r="V122" s="96"/>
    </row>
    <row r="123" spans="1:22" ht="15.75" thickBot="1" x14ac:dyDescent="0.3">
      <c r="A123" s="32" t="s">
        <v>85</v>
      </c>
      <c r="B123" s="33" t="s">
        <v>87</v>
      </c>
      <c r="C123" s="100">
        <v>90791</v>
      </c>
      <c r="D123" s="34">
        <v>456.25</v>
      </c>
      <c r="E123" s="35"/>
      <c r="F123" s="34" t="s">
        <v>13</v>
      </c>
      <c r="G123" s="33"/>
      <c r="H123" s="36" t="s">
        <v>13</v>
      </c>
      <c r="K123" s="96">
        <f>0.75*D123</f>
        <v>342.1875</v>
      </c>
      <c r="L123" s="96">
        <f>0.6*D123</f>
        <v>273.75</v>
      </c>
      <c r="M123" s="96">
        <f>D123*0.7</f>
        <v>319.375</v>
      </c>
      <c r="N123" s="116">
        <v>151.96</v>
      </c>
      <c r="O123" s="96">
        <v>109.12</v>
      </c>
      <c r="P123" s="96">
        <f t="shared" ref="P123:P133" si="29">D123*0.7</f>
        <v>319.375</v>
      </c>
      <c r="Q123" s="89">
        <f t="shared" si="16"/>
        <v>205.14600000000002</v>
      </c>
      <c r="R123" s="96">
        <f t="shared" si="17"/>
        <v>151.96</v>
      </c>
      <c r="S123" s="117">
        <f t="shared" si="28"/>
        <v>109.12</v>
      </c>
      <c r="T123" s="117">
        <v>342.19</v>
      </c>
      <c r="V123" s="96">
        <f t="shared" si="27"/>
        <v>191.625</v>
      </c>
    </row>
    <row r="124" spans="1:22" ht="15.75" thickBot="1" x14ac:dyDescent="0.3">
      <c r="H124" s="1" t="s">
        <v>13</v>
      </c>
      <c r="K124" s="96"/>
      <c r="L124" s="96"/>
      <c r="M124" s="96"/>
      <c r="N124" s="116"/>
      <c r="O124" s="96"/>
      <c r="P124" s="96">
        <f t="shared" si="29"/>
        <v>0</v>
      </c>
      <c r="Q124" s="89">
        <f t="shared" si="16"/>
        <v>0</v>
      </c>
      <c r="R124" s="96">
        <f t="shared" si="17"/>
        <v>0</v>
      </c>
      <c r="V124" s="96"/>
    </row>
    <row r="125" spans="1:22" ht="15.75" thickBot="1" x14ac:dyDescent="0.3">
      <c r="A125" s="32" t="s">
        <v>88</v>
      </c>
      <c r="B125" s="33" t="s">
        <v>87</v>
      </c>
      <c r="C125" s="100">
        <v>90834</v>
      </c>
      <c r="D125" s="34">
        <v>311.25</v>
      </c>
      <c r="E125" s="35"/>
      <c r="F125" s="34" t="s">
        <v>13</v>
      </c>
      <c r="G125" s="33"/>
      <c r="H125" s="36" t="s">
        <v>13</v>
      </c>
      <c r="K125" s="96">
        <f>0.75*D125</f>
        <v>233.4375</v>
      </c>
      <c r="L125" s="96">
        <f>0.6*D125</f>
        <v>186.75</v>
      </c>
      <c r="M125" s="96">
        <f>D125*0.7</f>
        <v>217.875</v>
      </c>
      <c r="N125" s="116">
        <v>88.49</v>
      </c>
      <c r="O125" s="96">
        <v>72.680000000000007</v>
      </c>
      <c r="P125" s="96">
        <f t="shared" si="29"/>
        <v>217.875</v>
      </c>
      <c r="Q125" s="89">
        <f t="shared" si="16"/>
        <v>119.4615</v>
      </c>
      <c r="R125" s="96">
        <f t="shared" si="17"/>
        <v>88.49</v>
      </c>
      <c r="S125" s="117">
        <f t="shared" si="28"/>
        <v>72.680000000000007</v>
      </c>
      <c r="T125" s="117">
        <v>233.44</v>
      </c>
      <c r="V125" s="96">
        <f t="shared" si="27"/>
        <v>130.72499999999999</v>
      </c>
    </row>
    <row r="126" spans="1:22" ht="15.75" thickBot="1" x14ac:dyDescent="0.3">
      <c r="K126" s="96"/>
      <c r="L126" s="96"/>
      <c r="M126" s="96"/>
      <c r="N126" s="116"/>
      <c r="O126" s="96"/>
      <c r="P126" s="96">
        <f t="shared" si="29"/>
        <v>0</v>
      </c>
      <c r="Q126" s="89">
        <f t="shared" si="16"/>
        <v>0</v>
      </c>
      <c r="R126" s="96">
        <f t="shared" si="17"/>
        <v>0</v>
      </c>
      <c r="V126" s="96"/>
    </row>
    <row r="127" spans="1:22" ht="15.75" thickBot="1" x14ac:dyDescent="0.3">
      <c r="A127" s="32" t="s">
        <v>89</v>
      </c>
      <c r="B127" s="33" t="s">
        <v>87</v>
      </c>
      <c r="C127" s="100">
        <v>90837</v>
      </c>
      <c r="D127" s="34">
        <v>350</v>
      </c>
      <c r="E127" s="35"/>
      <c r="F127" s="34" t="s">
        <v>13</v>
      </c>
      <c r="G127" s="33"/>
      <c r="H127" s="36" t="s">
        <v>13</v>
      </c>
      <c r="K127" s="96">
        <f>0.75*D127</f>
        <v>262.5</v>
      </c>
      <c r="L127" s="96">
        <f>0.6*D127</f>
        <v>210</v>
      </c>
      <c r="M127" s="96">
        <f>D127*0.7</f>
        <v>244.99999999999997</v>
      </c>
      <c r="N127" s="116">
        <v>130.88</v>
      </c>
      <c r="O127" s="96">
        <v>103.4</v>
      </c>
      <c r="P127" s="96">
        <f t="shared" si="29"/>
        <v>244.99999999999997</v>
      </c>
      <c r="Q127" s="89">
        <f t="shared" si="16"/>
        <v>176.68800000000002</v>
      </c>
      <c r="R127" s="96">
        <f t="shared" si="17"/>
        <v>130.88</v>
      </c>
      <c r="S127" s="117">
        <f t="shared" si="28"/>
        <v>103.4</v>
      </c>
      <c r="T127" s="117">
        <v>262.5</v>
      </c>
      <c r="V127" s="96">
        <f t="shared" si="27"/>
        <v>147</v>
      </c>
    </row>
    <row r="128" spans="1:22" ht="15.75" thickBot="1" x14ac:dyDescent="0.3">
      <c r="K128" s="96"/>
      <c r="L128" s="96"/>
      <c r="M128" s="96"/>
      <c r="N128" s="116"/>
      <c r="O128" s="96"/>
      <c r="P128" s="96">
        <f t="shared" si="29"/>
        <v>0</v>
      </c>
      <c r="Q128" s="89">
        <f t="shared" si="16"/>
        <v>0</v>
      </c>
      <c r="R128" s="96">
        <f t="shared" si="17"/>
        <v>0</v>
      </c>
      <c r="V128" s="96"/>
    </row>
    <row r="129" spans="1:22" ht="15.75" thickBot="1" x14ac:dyDescent="0.3">
      <c r="A129" s="32" t="s">
        <v>90</v>
      </c>
      <c r="B129" s="33" t="s">
        <v>87</v>
      </c>
      <c r="C129" s="100">
        <v>90846</v>
      </c>
      <c r="D129" s="34">
        <v>339</v>
      </c>
      <c r="E129" s="35"/>
      <c r="F129" s="34" t="s">
        <v>13</v>
      </c>
      <c r="G129" s="33"/>
      <c r="H129" s="36" t="s">
        <v>13</v>
      </c>
      <c r="K129" s="96">
        <f>0.75*D129</f>
        <v>254.25</v>
      </c>
      <c r="L129" s="96">
        <f>0.6*D129</f>
        <v>203.4</v>
      </c>
      <c r="M129" s="96">
        <f>D129*0.7</f>
        <v>237.29999999999998</v>
      </c>
      <c r="N129" s="116">
        <v>95.55</v>
      </c>
      <c r="O129" s="96">
        <v>88.33</v>
      </c>
      <c r="P129" s="96">
        <f t="shared" si="29"/>
        <v>237.29999999999998</v>
      </c>
      <c r="Q129" s="89">
        <f t="shared" si="16"/>
        <v>128.99250000000001</v>
      </c>
      <c r="R129" s="96">
        <f t="shared" si="17"/>
        <v>95.55</v>
      </c>
      <c r="S129" s="117">
        <f t="shared" si="28"/>
        <v>88.33</v>
      </c>
      <c r="T129" s="117">
        <v>254.25</v>
      </c>
      <c r="V129" s="96">
        <f t="shared" si="27"/>
        <v>142.38</v>
      </c>
    </row>
    <row r="130" spans="1:22" ht="15.75" thickBot="1" x14ac:dyDescent="0.3">
      <c r="K130" s="96"/>
      <c r="L130" s="96"/>
      <c r="M130" s="96"/>
      <c r="N130" s="116"/>
      <c r="O130" s="96"/>
      <c r="P130" s="96">
        <f t="shared" si="29"/>
        <v>0</v>
      </c>
      <c r="Q130" s="89">
        <f t="shared" si="16"/>
        <v>0</v>
      </c>
      <c r="R130" s="96">
        <f t="shared" si="17"/>
        <v>0</v>
      </c>
      <c r="V130" s="96"/>
    </row>
    <row r="131" spans="1:22" ht="15.75" thickBot="1" x14ac:dyDescent="0.3">
      <c r="A131" s="32" t="s">
        <v>91</v>
      </c>
      <c r="B131" s="33" t="s">
        <v>87</v>
      </c>
      <c r="C131" s="100">
        <v>90847</v>
      </c>
      <c r="D131" s="34">
        <v>343.5</v>
      </c>
      <c r="E131" s="35"/>
      <c r="F131" s="34" t="s">
        <v>13</v>
      </c>
      <c r="G131" s="33"/>
      <c r="H131" s="36" t="s">
        <v>13</v>
      </c>
      <c r="K131" s="96">
        <f>0.75*D131</f>
        <v>257.625</v>
      </c>
      <c r="L131" s="96">
        <f>0.6*D131</f>
        <v>206.1</v>
      </c>
      <c r="M131" s="96">
        <f>D131*0.7</f>
        <v>240.45</v>
      </c>
      <c r="N131" s="116">
        <v>99.04</v>
      </c>
      <c r="O131" s="96">
        <v>91.5</v>
      </c>
      <c r="P131" s="96">
        <f t="shared" si="29"/>
        <v>240.45</v>
      </c>
      <c r="Q131" s="89">
        <f t="shared" si="16"/>
        <v>133.70400000000001</v>
      </c>
      <c r="R131" s="96">
        <f t="shared" si="17"/>
        <v>99.04</v>
      </c>
      <c r="S131" s="117">
        <f t="shared" si="28"/>
        <v>91.5</v>
      </c>
      <c r="T131" s="117">
        <v>257.63</v>
      </c>
      <c r="V131" s="96">
        <f t="shared" si="27"/>
        <v>144.26999999999998</v>
      </c>
    </row>
    <row r="132" spans="1:22" ht="15.75" thickBot="1" x14ac:dyDescent="0.3">
      <c r="K132" s="96"/>
      <c r="L132" s="96"/>
      <c r="M132" s="96"/>
      <c r="N132" s="116"/>
      <c r="O132" s="96"/>
      <c r="P132" s="96">
        <f t="shared" si="29"/>
        <v>0</v>
      </c>
      <c r="Q132" s="89">
        <f t="shared" si="16"/>
        <v>0</v>
      </c>
      <c r="R132" s="96">
        <f t="shared" si="17"/>
        <v>0</v>
      </c>
      <c r="V132" s="96"/>
    </row>
    <row r="133" spans="1:22" ht="15.75" thickBot="1" x14ac:dyDescent="0.3">
      <c r="A133" s="32" t="s">
        <v>92</v>
      </c>
      <c r="B133" s="33" t="s">
        <v>87</v>
      </c>
      <c r="C133" s="100">
        <v>90853</v>
      </c>
      <c r="D133" s="34">
        <v>123.25</v>
      </c>
      <c r="E133" s="35"/>
      <c r="F133" s="34" t="s">
        <v>13</v>
      </c>
      <c r="G133" s="33"/>
      <c r="H133" s="36" t="s">
        <v>13</v>
      </c>
      <c r="K133" s="96">
        <f>0.75*D133</f>
        <v>92.4375</v>
      </c>
      <c r="L133" s="96">
        <f>0.6*D133</f>
        <v>73.95</v>
      </c>
      <c r="M133" s="96">
        <f>D133*0.7</f>
        <v>86.274999999999991</v>
      </c>
      <c r="N133" s="116">
        <v>23.41</v>
      </c>
      <c r="O133" s="96">
        <v>23.81</v>
      </c>
      <c r="P133" s="96">
        <f t="shared" si="29"/>
        <v>86.274999999999991</v>
      </c>
      <c r="Q133" s="89">
        <f t="shared" si="16"/>
        <v>31.603500000000004</v>
      </c>
      <c r="R133" s="96">
        <f t="shared" si="17"/>
        <v>23.41</v>
      </c>
      <c r="S133" s="117">
        <f t="shared" si="28"/>
        <v>23.81</v>
      </c>
      <c r="T133" s="117">
        <v>92.44</v>
      </c>
      <c r="V133" s="96">
        <f t="shared" si="27"/>
        <v>51.765000000000001</v>
      </c>
    </row>
    <row r="134" spans="1:22" ht="15.75" thickBot="1" x14ac:dyDescent="0.3">
      <c r="K134" s="96"/>
      <c r="L134" s="96"/>
      <c r="M134" s="96"/>
      <c r="N134" s="116"/>
      <c r="O134" s="96"/>
      <c r="P134" s="96"/>
      <c r="Q134" s="89"/>
      <c r="R134" s="96"/>
      <c r="V134" s="96"/>
    </row>
    <row r="135" spans="1:22" x14ac:dyDescent="0.25">
      <c r="A135" s="3" t="s">
        <v>93</v>
      </c>
      <c r="B135" s="4" t="s">
        <v>60</v>
      </c>
      <c r="C135" s="72">
        <v>96132</v>
      </c>
      <c r="D135" s="14">
        <v>298</v>
      </c>
      <c r="E135" s="5"/>
      <c r="F135" s="14" t="s">
        <v>13</v>
      </c>
      <c r="G135" s="4"/>
      <c r="H135" s="27" t="s">
        <v>13</v>
      </c>
      <c r="K135" s="96">
        <f>0.75*D135</f>
        <v>223.5</v>
      </c>
      <c r="L135" s="96">
        <f>0.6*D135</f>
        <v>178.79999999999998</v>
      </c>
      <c r="M135" s="96">
        <f>D135*0.7</f>
        <v>208.6</v>
      </c>
      <c r="N135" s="116">
        <v>102.83</v>
      </c>
      <c r="O135" s="96">
        <v>93.69</v>
      </c>
      <c r="P135" s="96">
        <f>D135*0.7</f>
        <v>208.6</v>
      </c>
      <c r="Q135" s="89">
        <f t="shared" si="16"/>
        <v>138.82050000000001</v>
      </c>
      <c r="R135" s="96">
        <f t="shared" si="17"/>
        <v>102.83</v>
      </c>
      <c r="S135" s="117">
        <f t="shared" si="28"/>
        <v>93.69</v>
      </c>
      <c r="T135" s="117">
        <v>223.5</v>
      </c>
      <c r="V135" s="96">
        <f t="shared" si="27"/>
        <v>125.16</v>
      </c>
    </row>
    <row r="136" spans="1:22" ht="15.75" thickBot="1" x14ac:dyDescent="0.3">
      <c r="A136" s="10" t="s">
        <v>94</v>
      </c>
      <c r="B136" s="11"/>
      <c r="C136" s="77">
        <v>96133</v>
      </c>
      <c r="D136" s="12">
        <v>298</v>
      </c>
      <c r="E136" s="13"/>
      <c r="F136" s="12" t="s">
        <v>13</v>
      </c>
      <c r="G136" s="11"/>
      <c r="H136" s="28" t="s">
        <v>13</v>
      </c>
      <c r="K136" s="96">
        <f>0.75*D136</f>
        <v>223.5</v>
      </c>
      <c r="L136" s="96">
        <f>0.6*D136</f>
        <v>178.79999999999998</v>
      </c>
      <c r="M136" s="96">
        <f>D136*0.7</f>
        <v>208.6</v>
      </c>
      <c r="N136" s="116">
        <v>77.73</v>
      </c>
      <c r="O136" s="96">
        <v>71.959999999999994</v>
      </c>
      <c r="P136" s="96">
        <f>D136*0.7</f>
        <v>208.6</v>
      </c>
      <c r="Q136" s="89">
        <f t="shared" si="16"/>
        <v>104.93550000000002</v>
      </c>
      <c r="R136" s="96">
        <f t="shared" si="17"/>
        <v>77.73</v>
      </c>
      <c r="S136" s="117">
        <f t="shared" si="28"/>
        <v>71.959999999999994</v>
      </c>
      <c r="T136" s="117">
        <v>223.5</v>
      </c>
      <c r="V136" s="96">
        <f t="shared" si="27"/>
        <v>125.16</v>
      </c>
    </row>
    <row r="137" spans="1:22" ht="15.75" thickBot="1" x14ac:dyDescent="0.3">
      <c r="K137" s="96"/>
      <c r="L137" s="96"/>
      <c r="M137" s="96"/>
      <c r="N137" s="116"/>
      <c r="O137" s="96"/>
      <c r="P137" s="96"/>
      <c r="Q137" s="89"/>
      <c r="R137" s="96"/>
      <c r="V137" s="96"/>
    </row>
    <row r="138" spans="1:22" x14ac:dyDescent="0.25">
      <c r="A138" s="3" t="s">
        <v>95</v>
      </c>
      <c r="B138" s="4" t="s">
        <v>60</v>
      </c>
      <c r="C138" s="72">
        <v>96138</v>
      </c>
      <c r="D138" s="14">
        <v>88</v>
      </c>
      <c r="E138" s="5"/>
      <c r="F138" s="14" t="s">
        <v>13</v>
      </c>
      <c r="G138" s="4"/>
      <c r="H138" s="27" t="s">
        <v>13</v>
      </c>
      <c r="K138" s="96">
        <f>0.75*D138</f>
        <v>66</v>
      </c>
      <c r="L138" s="96">
        <f>0.6*D138</f>
        <v>52.8</v>
      </c>
      <c r="M138" s="96">
        <f>D138*0.7</f>
        <v>61.599999999999994</v>
      </c>
      <c r="N138" s="116">
        <v>31.38</v>
      </c>
      <c r="O138" s="96">
        <v>0</v>
      </c>
      <c r="P138" s="96">
        <f>D138*0.7</f>
        <v>61.599999999999994</v>
      </c>
      <c r="Q138" s="89">
        <f t="shared" ref="Q138:Q201" si="30">R138*1.35</f>
        <v>42.363</v>
      </c>
      <c r="R138" s="96">
        <f t="shared" ref="R138:R201" si="31">N138</f>
        <v>31.38</v>
      </c>
      <c r="S138" s="117">
        <f>N138</f>
        <v>31.38</v>
      </c>
      <c r="T138" s="117">
        <v>66</v>
      </c>
      <c r="V138" s="96">
        <f t="shared" si="27"/>
        <v>36.96</v>
      </c>
    </row>
    <row r="139" spans="1:22" ht="15.75" thickBot="1" x14ac:dyDescent="0.3">
      <c r="A139" s="10" t="s">
        <v>96</v>
      </c>
      <c r="B139" s="11"/>
      <c r="C139" s="77">
        <v>96139</v>
      </c>
      <c r="D139" s="12">
        <v>88</v>
      </c>
      <c r="E139" s="13"/>
      <c r="F139" s="12" t="s">
        <v>13</v>
      </c>
      <c r="G139" s="11"/>
      <c r="H139" s="28" t="s">
        <v>13</v>
      </c>
      <c r="K139" s="96">
        <f>0.75*D139</f>
        <v>66</v>
      </c>
      <c r="L139" s="96">
        <f>0.6*D139</f>
        <v>52.8</v>
      </c>
      <c r="M139" s="96">
        <f>D139*0.7</f>
        <v>61.599999999999994</v>
      </c>
      <c r="N139" s="116">
        <v>31.38</v>
      </c>
      <c r="O139" s="96">
        <v>0</v>
      </c>
      <c r="P139" s="96">
        <f>D139*0.7</f>
        <v>61.599999999999994</v>
      </c>
      <c r="Q139" s="89">
        <f t="shared" si="30"/>
        <v>42.363</v>
      </c>
      <c r="R139" s="96">
        <f t="shared" si="31"/>
        <v>31.38</v>
      </c>
      <c r="S139" s="117">
        <f>N139</f>
        <v>31.38</v>
      </c>
      <c r="T139" s="117">
        <v>66</v>
      </c>
      <c r="V139" s="96">
        <f t="shared" si="27"/>
        <v>36.96</v>
      </c>
    </row>
    <row r="140" spans="1:22" x14ac:dyDescent="0.25">
      <c r="K140" s="96"/>
      <c r="L140" s="96"/>
      <c r="M140" s="96"/>
      <c r="N140" s="116"/>
      <c r="O140" s="96"/>
      <c r="P140" s="96"/>
      <c r="Q140" s="89"/>
      <c r="R140" s="96"/>
    </row>
    <row r="141" spans="1:22" ht="15.75" thickBot="1" x14ac:dyDescent="0.3">
      <c r="K141" s="96"/>
      <c r="L141" s="96"/>
      <c r="M141" s="96"/>
      <c r="N141" s="116"/>
      <c r="O141" s="96"/>
      <c r="P141" s="96"/>
      <c r="Q141" s="89"/>
      <c r="R141" s="96"/>
    </row>
    <row r="142" spans="1:22" x14ac:dyDescent="0.25">
      <c r="A142" s="64" t="s">
        <v>157</v>
      </c>
      <c r="B142" s="15"/>
      <c r="C142" s="102"/>
      <c r="D142" s="14"/>
      <c r="E142" s="5"/>
      <c r="F142" s="14"/>
      <c r="G142" s="4"/>
      <c r="H142" s="27"/>
      <c r="K142" s="96"/>
      <c r="L142" s="96"/>
      <c r="M142" s="96"/>
      <c r="N142" s="116"/>
      <c r="O142" s="96"/>
      <c r="P142" s="96"/>
      <c r="Q142" s="89"/>
      <c r="R142" s="96"/>
    </row>
    <row r="143" spans="1:22" ht="15.75" thickBot="1" x14ac:dyDescent="0.3">
      <c r="A143" s="65" t="s">
        <v>158</v>
      </c>
      <c r="B143" s="18"/>
      <c r="C143" s="99"/>
      <c r="D143" s="12"/>
      <c r="E143" s="13"/>
      <c r="F143" s="12"/>
      <c r="G143" s="11"/>
      <c r="H143" s="28"/>
      <c r="K143" s="96"/>
      <c r="L143" s="96"/>
      <c r="M143" s="96"/>
      <c r="N143" s="116"/>
      <c r="O143" s="96"/>
      <c r="P143" s="96"/>
      <c r="Q143" s="89"/>
      <c r="R143" s="96"/>
    </row>
    <row r="144" spans="1:22" x14ac:dyDescent="0.25">
      <c r="A144" s="48" t="s">
        <v>97</v>
      </c>
      <c r="B144" s="63" t="s">
        <v>159</v>
      </c>
      <c r="C144" s="72"/>
      <c r="D144" s="14"/>
      <c r="E144" s="5"/>
      <c r="F144" s="14"/>
      <c r="G144" s="4"/>
      <c r="H144" s="27"/>
      <c r="K144" s="96"/>
      <c r="L144" s="96"/>
      <c r="M144" s="96"/>
      <c r="N144" s="116"/>
      <c r="O144" s="96"/>
      <c r="P144" s="96"/>
      <c r="Q144" s="89"/>
      <c r="R144" s="96"/>
    </row>
    <row r="145" spans="1:22" x14ac:dyDescent="0.25">
      <c r="A145" s="6" t="s">
        <v>107</v>
      </c>
      <c r="B145" s="7">
        <v>1</v>
      </c>
      <c r="C145" s="70" t="s">
        <v>98</v>
      </c>
      <c r="D145" s="8">
        <v>1501.25</v>
      </c>
      <c r="E145" s="9"/>
      <c r="F145" s="8" t="s">
        <v>13</v>
      </c>
      <c r="G145" s="7"/>
      <c r="H145" s="16" t="s">
        <v>13</v>
      </c>
      <c r="K145" s="96">
        <f>0.75*D145</f>
        <v>1125.9375</v>
      </c>
      <c r="L145" s="96">
        <f>0.6*D145</f>
        <v>900.75</v>
      </c>
      <c r="M145" s="96">
        <f>D145*0.7</f>
        <v>1050.875</v>
      </c>
      <c r="N145" s="116">
        <v>945.33299999999997</v>
      </c>
      <c r="O145" s="96">
        <f t="shared" ref="O145:O155" si="32">N145*0.79842</f>
        <v>754.77277386000003</v>
      </c>
      <c r="P145" s="96">
        <f>D145*0.7</f>
        <v>1050.875</v>
      </c>
      <c r="Q145" s="89">
        <f t="shared" si="30"/>
        <v>1276.19955</v>
      </c>
      <c r="R145" s="96">
        <f t="shared" si="31"/>
        <v>945.33299999999997</v>
      </c>
      <c r="S145" s="117">
        <v>765.89</v>
      </c>
      <c r="T145" s="117">
        <f>Q145</f>
        <v>1276.19955</v>
      </c>
      <c r="V145" s="96">
        <f>D145*0.58</f>
        <v>870.72499999999991</v>
      </c>
    </row>
    <row r="146" spans="1:22" x14ac:dyDescent="0.25">
      <c r="A146" s="6" t="s">
        <v>109</v>
      </c>
      <c r="B146" s="7">
        <v>4</v>
      </c>
      <c r="C146" s="70" t="s">
        <v>99</v>
      </c>
      <c r="D146" s="8">
        <v>106.25</v>
      </c>
      <c r="E146" s="9"/>
      <c r="F146" s="8" t="s">
        <v>13</v>
      </c>
      <c r="G146" s="7"/>
      <c r="H146" s="16" t="s">
        <v>13</v>
      </c>
      <c r="K146" s="96">
        <f>0.75*D146</f>
        <v>79.6875</v>
      </c>
      <c r="L146" s="96">
        <f>0.6*D146</f>
        <v>63.75</v>
      </c>
      <c r="M146" s="96">
        <f>D146*0.7</f>
        <v>74.375</v>
      </c>
      <c r="N146" s="116">
        <v>67.459999999999994</v>
      </c>
      <c r="O146" s="96">
        <f t="shared" si="32"/>
        <v>53.861413199999994</v>
      </c>
      <c r="P146" s="96">
        <f>D146*0.7</f>
        <v>74.375</v>
      </c>
      <c r="Q146" s="89">
        <f t="shared" si="30"/>
        <v>91.070999999999998</v>
      </c>
      <c r="R146" s="96">
        <f t="shared" si="31"/>
        <v>67.459999999999994</v>
      </c>
      <c r="S146" s="117">
        <v>47.81</v>
      </c>
      <c r="T146" s="117">
        <f t="shared" ref="T146:T154" si="33">Q146</f>
        <v>91.070999999999998</v>
      </c>
      <c r="V146" s="96">
        <f t="shared" ref="V146:V209" si="34">D146*0.58</f>
        <v>61.624999999999993</v>
      </c>
    </row>
    <row r="147" spans="1:22" x14ac:dyDescent="0.25">
      <c r="A147" s="6" t="s">
        <v>108</v>
      </c>
      <c r="B147" s="7">
        <v>1</v>
      </c>
      <c r="C147" s="70" t="s">
        <v>100</v>
      </c>
      <c r="D147" s="8">
        <v>129.5</v>
      </c>
      <c r="E147" s="9"/>
      <c r="F147" s="8" t="s">
        <v>13</v>
      </c>
      <c r="G147" s="7"/>
      <c r="H147" s="16" t="s">
        <v>13</v>
      </c>
      <c r="K147" s="96">
        <f>0.75*D147</f>
        <v>97.125</v>
      </c>
      <c r="L147" s="96">
        <f>0.6*D147</f>
        <v>77.7</v>
      </c>
      <c r="M147" s="96">
        <f>D147*0.7</f>
        <v>90.649999999999991</v>
      </c>
      <c r="N147" s="116">
        <v>81.510000000000005</v>
      </c>
      <c r="O147" s="96">
        <f t="shared" si="32"/>
        <v>65.07921420000001</v>
      </c>
      <c r="P147" s="96">
        <f>D147*0.7</f>
        <v>90.649999999999991</v>
      </c>
      <c r="Q147" s="89">
        <f t="shared" si="30"/>
        <v>110.03850000000001</v>
      </c>
      <c r="R147" s="96">
        <f t="shared" si="31"/>
        <v>81.510000000000005</v>
      </c>
      <c r="S147" s="117">
        <v>58.28</v>
      </c>
      <c r="T147" s="117">
        <f t="shared" si="33"/>
        <v>110.03850000000001</v>
      </c>
      <c r="V147" s="96">
        <f t="shared" si="34"/>
        <v>75.11</v>
      </c>
    </row>
    <row r="148" spans="1:22" ht="15.75" thickBot="1" x14ac:dyDescent="0.3">
      <c r="A148" s="10" t="s">
        <v>110</v>
      </c>
      <c r="B148" s="11">
        <v>1</v>
      </c>
      <c r="C148" s="77" t="s">
        <v>101</v>
      </c>
      <c r="D148" s="12">
        <v>147.25</v>
      </c>
      <c r="E148" s="13"/>
      <c r="F148" s="12" t="s">
        <v>13</v>
      </c>
      <c r="G148" s="11"/>
      <c r="H148" s="28" t="s">
        <v>13</v>
      </c>
      <c r="K148" s="96">
        <f>0.75*D148</f>
        <v>110.4375</v>
      </c>
      <c r="L148" s="96">
        <f>0.6*D148</f>
        <v>88.35</v>
      </c>
      <c r="M148" s="96">
        <f>D148*0.7</f>
        <v>103.07499999999999</v>
      </c>
      <c r="N148" s="116">
        <v>91.66</v>
      </c>
      <c r="O148" s="96">
        <f t="shared" si="32"/>
        <v>73.183177200000003</v>
      </c>
      <c r="P148" s="96">
        <f>D148*0.7</f>
        <v>103.07499999999999</v>
      </c>
      <c r="Q148" s="89">
        <f t="shared" si="30"/>
        <v>123.741</v>
      </c>
      <c r="R148" s="96">
        <f t="shared" si="31"/>
        <v>91.66</v>
      </c>
      <c r="S148" s="117">
        <v>66.260000000000005</v>
      </c>
      <c r="T148" s="117">
        <f t="shared" si="33"/>
        <v>123.741</v>
      </c>
      <c r="V148" s="96">
        <f t="shared" si="34"/>
        <v>85.405000000000001</v>
      </c>
    </row>
    <row r="149" spans="1:22" ht="15.75" thickBot="1" x14ac:dyDescent="0.3">
      <c r="K149" s="96"/>
      <c r="L149" s="96"/>
      <c r="M149" s="96"/>
      <c r="N149" s="116"/>
      <c r="O149" s="96">
        <f t="shared" si="32"/>
        <v>0</v>
      </c>
      <c r="P149" s="96"/>
      <c r="Q149" s="89"/>
      <c r="R149" s="96"/>
      <c r="V149" s="96"/>
    </row>
    <row r="150" spans="1:22" x14ac:dyDescent="0.25">
      <c r="A150" s="48" t="s">
        <v>102</v>
      </c>
      <c r="B150" s="4"/>
      <c r="C150" s="72"/>
      <c r="D150" s="14"/>
      <c r="E150" s="5"/>
      <c r="F150" s="14"/>
      <c r="G150" s="4"/>
      <c r="H150" s="27"/>
      <c r="K150" s="96"/>
      <c r="L150" s="96"/>
      <c r="M150" s="96"/>
      <c r="N150" s="116"/>
      <c r="O150" s="96">
        <f t="shared" si="32"/>
        <v>0</v>
      </c>
      <c r="P150" s="96"/>
      <c r="Q150" s="89"/>
      <c r="R150" s="96"/>
      <c r="V150" s="96"/>
    </row>
    <row r="151" spans="1:22" x14ac:dyDescent="0.25">
      <c r="A151" s="49" t="s">
        <v>111</v>
      </c>
      <c r="B151" s="7">
        <v>1</v>
      </c>
      <c r="C151" s="70" t="s">
        <v>103</v>
      </c>
      <c r="D151" s="8">
        <v>798.25</v>
      </c>
      <c r="E151" s="9"/>
      <c r="F151" s="8" t="s">
        <v>13</v>
      </c>
      <c r="G151" s="7"/>
      <c r="H151" s="16" t="s">
        <v>13</v>
      </c>
      <c r="K151" s="96">
        <f>0.75*D151</f>
        <v>598.6875</v>
      </c>
      <c r="L151" s="96">
        <f>0.6*D151</f>
        <v>478.95</v>
      </c>
      <c r="M151" s="96">
        <f>D151*0.7</f>
        <v>558.77499999999998</v>
      </c>
      <c r="N151" s="116">
        <v>501.79</v>
      </c>
      <c r="O151" s="96">
        <f t="shared" si="32"/>
        <v>400.63917180000004</v>
      </c>
      <c r="P151" s="96">
        <f>D151*0.7</f>
        <v>558.77499999999998</v>
      </c>
      <c r="Q151" s="89">
        <f t="shared" si="30"/>
        <v>677.41650000000004</v>
      </c>
      <c r="R151" s="96">
        <f t="shared" si="31"/>
        <v>501.79</v>
      </c>
      <c r="S151" s="117">
        <f>O151</f>
        <v>400.63917180000004</v>
      </c>
      <c r="T151" s="117">
        <f t="shared" si="33"/>
        <v>677.41650000000004</v>
      </c>
      <c r="V151" s="96">
        <f t="shared" si="34"/>
        <v>462.98499999999996</v>
      </c>
    </row>
    <row r="152" spans="1:22" x14ac:dyDescent="0.25">
      <c r="A152" s="6" t="s">
        <v>112</v>
      </c>
      <c r="B152" s="7">
        <v>1</v>
      </c>
      <c r="C152" s="70" t="s">
        <v>104</v>
      </c>
      <c r="D152" s="8">
        <v>194.75</v>
      </c>
      <c r="E152" s="9"/>
      <c r="F152" s="8" t="s">
        <v>13</v>
      </c>
      <c r="G152" s="7"/>
      <c r="H152" s="16" t="s">
        <v>13</v>
      </c>
      <c r="K152" s="96">
        <f>0.75*D152</f>
        <v>146.0625</v>
      </c>
      <c r="L152" s="96">
        <f>0.6*D152</f>
        <v>116.85</v>
      </c>
      <c r="M152" s="96">
        <f>D152*0.7</f>
        <v>136.32499999999999</v>
      </c>
      <c r="N152" s="116">
        <v>122.65</v>
      </c>
      <c r="O152" s="96">
        <f t="shared" si="32"/>
        <v>97.926213000000004</v>
      </c>
      <c r="P152" s="96">
        <f>D152*0.7</f>
        <v>136.32499999999999</v>
      </c>
      <c r="Q152" s="89">
        <f t="shared" si="30"/>
        <v>165.57750000000001</v>
      </c>
      <c r="R152" s="96">
        <f t="shared" si="31"/>
        <v>122.65</v>
      </c>
      <c r="S152" s="117">
        <v>87.64</v>
      </c>
      <c r="T152" s="117">
        <f t="shared" si="33"/>
        <v>165.57750000000001</v>
      </c>
      <c r="V152" s="96">
        <f t="shared" si="34"/>
        <v>112.955</v>
      </c>
    </row>
    <row r="153" spans="1:22" x14ac:dyDescent="0.25">
      <c r="A153" s="6" t="s">
        <v>114</v>
      </c>
      <c r="B153" s="7">
        <v>1</v>
      </c>
      <c r="C153" s="70" t="s">
        <v>105</v>
      </c>
      <c r="D153" s="8">
        <v>723.5</v>
      </c>
      <c r="E153" s="9"/>
      <c r="F153" s="8" t="s">
        <v>13</v>
      </c>
      <c r="G153" s="7"/>
      <c r="H153" s="16" t="s">
        <v>13</v>
      </c>
      <c r="K153" s="96">
        <f>0.75*D153</f>
        <v>542.625</v>
      </c>
      <c r="L153" s="96">
        <f>0.6*D153</f>
        <v>434.09999999999997</v>
      </c>
      <c r="M153" s="96">
        <f>D153*0.7</f>
        <v>506.45</v>
      </c>
      <c r="N153" s="116">
        <v>455.64</v>
      </c>
      <c r="O153" s="96">
        <f t="shared" si="32"/>
        <v>363.79208879999999</v>
      </c>
      <c r="P153" s="96">
        <f>D153*0.7</f>
        <v>506.45</v>
      </c>
      <c r="Q153" s="89">
        <f t="shared" si="30"/>
        <v>615.11400000000003</v>
      </c>
      <c r="R153" s="96">
        <f t="shared" si="31"/>
        <v>455.64</v>
      </c>
      <c r="S153" s="117">
        <v>325.58</v>
      </c>
      <c r="T153" s="117">
        <f t="shared" si="33"/>
        <v>615.11400000000003</v>
      </c>
      <c r="V153" s="96">
        <f t="shared" si="34"/>
        <v>419.63</v>
      </c>
    </row>
    <row r="154" spans="1:22" ht="15.75" thickBot="1" x14ac:dyDescent="0.3">
      <c r="A154" s="10" t="s">
        <v>113</v>
      </c>
      <c r="B154" s="11">
        <v>4</v>
      </c>
      <c r="C154" s="77" t="s">
        <v>106</v>
      </c>
      <c r="D154" s="12">
        <v>80.25</v>
      </c>
      <c r="E154" s="13"/>
      <c r="F154" s="12" t="s">
        <v>13</v>
      </c>
      <c r="G154" s="11"/>
      <c r="H154" s="28" t="s">
        <v>13</v>
      </c>
      <c r="K154" s="96">
        <f>0.75*D154</f>
        <v>60.1875</v>
      </c>
      <c r="L154" s="96">
        <f>0.6*D154</f>
        <v>48.15</v>
      </c>
      <c r="M154" s="96">
        <f>D154*0.7</f>
        <v>56.174999999999997</v>
      </c>
      <c r="N154" s="116">
        <v>51.16</v>
      </c>
      <c r="O154" s="96">
        <f t="shared" si="32"/>
        <v>40.847167200000001</v>
      </c>
      <c r="P154" s="96">
        <f>D154*0.7</f>
        <v>56.174999999999997</v>
      </c>
      <c r="Q154" s="89">
        <f t="shared" si="30"/>
        <v>69.066000000000003</v>
      </c>
      <c r="R154" s="96">
        <f t="shared" si="31"/>
        <v>51.16</v>
      </c>
      <c r="S154" s="117">
        <v>36.11</v>
      </c>
      <c r="T154" s="117">
        <f t="shared" si="33"/>
        <v>69.066000000000003</v>
      </c>
      <c r="V154" s="96">
        <f t="shared" si="34"/>
        <v>46.544999999999995</v>
      </c>
    </row>
    <row r="155" spans="1:22" ht="15.75" thickBot="1" x14ac:dyDescent="0.3">
      <c r="K155" s="96"/>
      <c r="L155" s="96"/>
      <c r="M155" s="96"/>
      <c r="N155" s="116"/>
      <c r="O155" s="96">
        <f t="shared" si="32"/>
        <v>0</v>
      </c>
      <c r="P155" s="96"/>
      <c r="Q155" s="89"/>
      <c r="R155" s="96"/>
      <c r="V155" s="96"/>
    </row>
    <row r="156" spans="1:22" x14ac:dyDescent="0.25">
      <c r="A156" s="48" t="s">
        <v>115</v>
      </c>
      <c r="B156" s="4"/>
      <c r="C156" s="103"/>
      <c r="D156" s="51"/>
      <c r="E156" s="52"/>
      <c r="F156" s="51"/>
      <c r="G156" s="50"/>
      <c r="H156" s="53"/>
      <c r="K156" s="96"/>
      <c r="L156" s="96"/>
      <c r="M156" s="96"/>
      <c r="N156" s="116"/>
      <c r="O156" s="96"/>
      <c r="P156" s="96"/>
      <c r="Q156" s="89"/>
      <c r="R156" s="96"/>
      <c r="V156" s="96"/>
    </row>
    <row r="157" spans="1:22" x14ac:dyDescent="0.25">
      <c r="A157" s="49" t="s">
        <v>117</v>
      </c>
      <c r="B157" s="54">
        <v>2</v>
      </c>
      <c r="C157" s="104" t="s">
        <v>116</v>
      </c>
      <c r="D157" s="55">
        <v>902</v>
      </c>
      <c r="E157" s="56"/>
      <c r="F157" s="8" t="s">
        <v>13</v>
      </c>
      <c r="G157" s="54"/>
      <c r="H157" s="57" t="s">
        <v>13</v>
      </c>
      <c r="K157" s="96">
        <f>0.75*D157</f>
        <v>676.5</v>
      </c>
      <c r="L157" s="96">
        <f>0.6*D157</f>
        <v>541.19999999999993</v>
      </c>
      <c r="M157" s="96">
        <f>D157*0.7</f>
        <v>631.4</v>
      </c>
      <c r="N157" s="116">
        <v>567.9</v>
      </c>
      <c r="O157" s="96">
        <f t="shared" ref="O157:O174" si="35">N157*0.79842</f>
        <v>453.42271799999997</v>
      </c>
      <c r="P157" s="96">
        <f>D157*0.7</f>
        <v>631.4</v>
      </c>
      <c r="Q157" s="89">
        <f t="shared" si="30"/>
        <v>766.66499999999996</v>
      </c>
      <c r="R157" s="96">
        <f t="shared" si="31"/>
        <v>567.9</v>
      </c>
      <c r="S157" s="117">
        <v>405.9</v>
      </c>
      <c r="T157" s="117">
        <f>Q157</f>
        <v>766.66499999999996</v>
      </c>
      <c r="V157" s="96">
        <f t="shared" si="34"/>
        <v>523.16</v>
      </c>
    </row>
    <row r="158" spans="1:22" ht="15.75" thickBot="1" x14ac:dyDescent="0.3">
      <c r="A158" s="58" t="s">
        <v>112</v>
      </c>
      <c r="B158" s="59">
        <v>2</v>
      </c>
      <c r="C158" s="105" t="s">
        <v>104</v>
      </c>
      <c r="D158" s="60">
        <v>194.75</v>
      </c>
      <c r="E158" s="61"/>
      <c r="F158" s="12" t="s">
        <v>13</v>
      </c>
      <c r="G158" s="59"/>
      <c r="H158" s="62" t="s">
        <v>13</v>
      </c>
      <c r="K158" s="96">
        <f>0.75*D158</f>
        <v>146.0625</v>
      </c>
      <c r="L158" s="96">
        <f>0.6*D158</f>
        <v>116.85</v>
      </c>
      <c r="M158" s="96">
        <f>D158*0.7</f>
        <v>136.32499999999999</v>
      </c>
      <c r="N158" s="116">
        <v>122.65</v>
      </c>
      <c r="O158" s="96">
        <f t="shared" si="35"/>
        <v>97.926213000000004</v>
      </c>
      <c r="P158" s="96">
        <f>D158*0.7</f>
        <v>136.32499999999999</v>
      </c>
      <c r="Q158" s="89">
        <f t="shared" si="30"/>
        <v>165.57750000000001</v>
      </c>
      <c r="R158" s="96">
        <f t="shared" si="31"/>
        <v>122.65</v>
      </c>
      <c r="S158" s="117">
        <v>87.64</v>
      </c>
      <c r="T158" s="117">
        <f>Q158</f>
        <v>165.57750000000001</v>
      </c>
      <c r="V158" s="96">
        <f t="shared" si="34"/>
        <v>112.955</v>
      </c>
    </row>
    <row r="159" spans="1:22" ht="15.75" thickBot="1" x14ac:dyDescent="0.3">
      <c r="K159" s="96"/>
      <c r="L159" s="96"/>
      <c r="M159" s="96"/>
      <c r="N159" s="116"/>
      <c r="O159" s="96"/>
      <c r="P159" s="96"/>
      <c r="Q159" s="89"/>
      <c r="R159" s="96"/>
      <c r="V159" s="96"/>
    </row>
    <row r="160" spans="1:22" x14ac:dyDescent="0.25">
      <c r="A160" s="48" t="s">
        <v>119</v>
      </c>
      <c r="B160" s="4"/>
      <c r="C160" s="72"/>
      <c r="D160" s="14"/>
      <c r="E160" s="5"/>
      <c r="F160" s="14"/>
      <c r="G160" s="4"/>
      <c r="H160" s="27"/>
      <c r="K160" s="96"/>
      <c r="L160" s="96"/>
      <c r="M160" s="96"/>
      <c r="N160" s="116"/>
      <c r="O160" s="96"/>
      <c r="P160" s="96"/>
      <c r="Q160" s="89"/>
      <c r="R160" s="96"/>
      <c r="V160" s="96"/>
    </row>
    <row r="161" spans="1:22" x14ac:dyDescent="0.25">
      <c r="A161" s="6" t="s">
        <v>207</v>
      </c>
      <c r="B161" s="7">
        <v>2</v>
      </c>
      <c r="C161" s="70" t="s">
        <v>121</v>
      </c>
      <c r="D161" s="8">
        <v>343.5</v>
      </c>
      <c r="E161" s="9"/>
      <c r="F161" s="8" t="s">
        <v>13</v>
      </c>
      <c r="G161" s="7"/>
      <c r="H161" s="16" t="s">
        <v>13</v>
      </c>
      <c r="K161" s="96">
        <f>0.75*D161</f>
        <v>257.625</v>
      </c>
      <c r="L161" s="96">
        <f>0.6*D161</f>
        <v>206.1</v>
      </c>
      <c r="M161" s="96">
        <f>D161*0.7</f>
        <v>240.45</v>
      </c>
      <c r="N161" s="116">
        <v>222.01</v>
      </c>
      <c r="O161" s="96">
        <f t="shared" si="35"/>
        <v>177.2572242</v>
      </c>
      <c r="P161" s="96">
        <f>D161*0.7</f>
        <v>240.45</v>
      </c>
      <c r="Q161" s="89">
        <f t="shared" si="30"/>
        <v>299.71350000000001</v>
      </c>
      <c r="R161" s="96">
        <f t="shared" si="31"/>
        <v>222.01</v>
      </c>
      <c r="S161" s="117">
        <v>154.58000000000001</v>
      </c>
      <c r="T161" s="117">
        <f>Q161</f>
        <v>299.71350000000001</v>
      </c>
      <c r="V161" s="96">
        <f t="shared" si="34"/>
        <v>199.23</v>
      </c>
    </row>
    <row r="162" spans="1:22" x14ac:dyDescent="0.25">
      <c r="A162" s="6" t="s">
        <v>208</v>
      </c>
      <c r="B162" s="7">
        <v>2</v>
      </c>
      <c r="C162" s="70" t="s">
        <v>122</v>
      </c>
      <c r="D162" s="8">
        <v>50.5</v>
      </c>
      <c r="E162" s="9"/>
      <c r="F162" s="8" t="s">
        <v>13</v>
      </c>
      <c r="G162" s="7"/>
      <c r="H162" s="16" t="s">
        <v>13</v>
      </c>
      <c r="K162" s="96">
        <f>0.75*D162</f>
        <v>37.875</v>
      </c>
      <c r="L162" s="96">
        <f>0.6*D162</f>
        <v>30.299999999999997</v>
      </c>
      <c r="M162" s="96">
        <f>D162*0.7</f>
        <v>35.349999999999994</v>
      </c>
      <c r="N162" s="116">
        <v>37.01</v>
      </c>
      <c r="O162" s="96">
        <f t="shared" si="35"/>
        <v>29.5495242</v>
      </c>
      <c r="P162" s="96">
        <f>D162*0.7</f>
        <v>35.349999999999994</v>
      </c>
      <c r="Q162" s="89">
        <f t="shared" si="30"/>
        <v>49.963500000000003</v>
      </c>
      <c r="R162" s="96">
        <f t="shared" si="31"/>
        <v>37.01</v>
      </c>
      <c r="S162" s="117">
        <v>22.73</v>
      </c>
      <c r="T162" s="117">
        <f t="shared" ref="T162:T163" si="36">Q162</f>
        <v>49.963500000000003</v>
      </c>
      <c r="V162" s="96">
        <f t="shared" si="34"/>
        <v>29.29</v>
      </c>
    </row>
    <row r="163" spans="1:22" ht="15.75" thickBot="1" x14ac:dyDescent="0.3">
      <c r="A163" s="10" t="s">
        <v>124</v>
      </c>
      <c r="B163" s="11">
        <v>2</v>
      </c>
      <c r="C163" s="77" t="s">
        <v>123</v>
      </c>
      <c r="D163" s="12">
        <v>50.5</v>
      </c>
      <c r="E163" s="13"/>
      <c r="F163" s="12" t="s">
        <v>13</v>
      </c>
      <c r="G163" s="11"/>
      <c r="H163" s="28" t="s">
        <v>13</v>
      </c>
      <c r="K163" s="96">
        <f>0.75*D163</f>
        <v>37.875</v>
      </c>
      <c r="L163" s="96">
        <f>0.6*D163</f>
        <v>30.299999999999997</v>
      </c>
      <c r="M163" s="96">
        <f>D163*0.7</f>
        <v>35.349999999999994</v>
      </c>
      <c r="N163" s="116">
        <v>37.01</v>
      </c>
      <c r="O163" s="96">
        <f t="shared" si="35"/>
        <v>29.5495242</v>
      </c>
      <c r="P163" s="96">
        <f>D163*0.7</f>
        <v>35.349999999999994</v>
      </c>
      <c r="Q163" s="89">
        <f t="shared" si="30"/>
        <v>49.963500000000003</v>
      </c>
      <c r="R163" s="96">
        <f t="shared" si="31"/>
        <v>37.01</v>
      </c>
      <c r="S163" s="117">
        <v>22.73</v>
      </c>
      <c r="T163" s="117">
        <f t="shared" si="36"/>
        <v>49.963500000000003</v>
      </c>
      <c r="V163" s="96">
        <f t="shared" si="34"/>
        <v>29.29</v>
      </c>
    </row>
    <row r="164" spans="1:22" ht="15.75" thickBot="1" x14ac:dyDescent="0.3">
      <c r="A164" s="9"/>
      <c r="B164" s="7"/>
      <c r="C164" s="70"/>
      <c r="D164" s="8"/>
      <c r="E164" s="9"/>
      <c r="F164" s="8"/>
      <c r="G164" s="7"/>
      <c r="H164" s="7"/>
      <c r="K164" s="96"/>
      <c r="L164" s="96"/>
      <c r="M164" s="96"/>
      <c r="N164" s="116"/>
      <c r="O164" s="96"/>
      <c r="P164" s="96"/>
      <c r="Q164" s="89"/>
      <c r="R164" s="96"/>
      <c r="V164" s="96"/>
    </row>
    <row r="165" spans="1:22" x14ac:dyDescent="0.25">
      <c r="A165" s="69" t="s">
        <v>203</v>
      </c>
      <c r="B165" s="4"/>
      <c r="C165" s="72"/>
      <c r="D165" s="14"/>
      <c r="E165" s="5"/>
      <c r="F165" s="14"/>
      <c r="G165" s="4"/>
      <c r="H165" s="27"/>
      <c r="I165" s="9"/>
      <c r="J165" s="9"/>
      <c r="K165" s="96"/>
      <c r="L165" s="96"/>
      <c r="M165" s="96"/>
      <c r="N165" s="116"/>
      <c r="O165" s="96"/>
      <c r="P165" s="96"/>
      <c r="Q165" s="89"/>
      <c r="R165" s="96"/>
      <c r="V165" s="96"/>
    </row>
    <row r="166" spans="1:22" x14ac:dyDescent="0.25">
      <c r="A166" s="67" t="s">
        <v>205</v>
      </c>
      <c r="B166" s="7">
        <v>1</v>
      </c>
      <c r="C166" s="70" t="s">
        <v>120</v>
      </c>
      <c r="D166" s="8">
        <v>123.25</v>
      </c>
      <c r="E166" s="9"/>
      <c r="F166" s="8" t="s">
        <v>13</v>
      </c>
      <c r="G166" s="7"/>
      <c r="H166" s="16" t="s">
        <v>13</v>
      </c>
      <c r="I166" s="9"/>
      <c r="J166" s="9"/>
      <c r="K166" s="96">
        <f>0.75*D166</f>
        <v>92.4375</v>
      </c>
      <c r="L166" s="96">
        <f>0.6*D166</f>
        <v>73.95</v>
      </c>
      <c r="M166" s="96">
        <f>D166*0.7</f>
        <v>86.274999999999991</v>
      </c>
      <c r="N166" s="116">
        <v>74.02</v>
      </c>
      <c r="O166" s="96">
        <f t="shared" si="35"/>
        <v>59.099048400000001</v>
      </c>
      <c r="P166" s="96">
        <f>D166*0.7</f>
        <v>86.274999999999991</v>
      </c>
      <c r="Q166" s="89">
        <f t="shared" si="30"/>
        <v>99.927000000000007</v>
      </c>
      <c r="R166" s="96">
        <f t="shared" si="31"/>
        <v>74.02</v>
      </c>
      <c r="S166" s="117">
        <v>55.46</v>
      </c>
      <c r="T166" s="117">
        <f>Q166</f>
        <v>99.927000000000007</v>
      </c>
      <c r="V166" s="96">
        <f t="shared" si="34"/>
        <v>71.484999999999999</v>
      </c>
    </row>
    <row r="167" spans="1:22" ht="15.75" thickBot="1" x14ac:dyDescent="0.3">
      <c r="A167" s="68" t="s">
        <v>206</v>
      </c>
      <c r="B167" s="11">
        <v>3</v>
      </c>
      <c r="C167" s="77" t="s">
        <v>204</v>
      </c>
      <c r="D167" s="12">
        <v>70.25</v>
      </c>
      <c r="E167" s="13"/>
      <c r="F167" s="12" t="s">
        <v>13</v>
      </c>
      <c r="G167" s="11"/>
      <c r="H167" s="28" t="s">
        <v>13</v>
      </c>
      <c r="I167" s="9"/>
      <c r="J167" s="9"/>
      <c r="K167" s="96">
        <f>0.75*D167</f>
        <v>52.6875</v>
      </c>
      <c r="L167" s="96">
        <f>0.6*D167</f>
        <v>42.15</v>
      </c>
      <c r="M167" s="96">
        <f>D167*0.7</f>
        <v>49.174999999999997</v>
      </c>
      <c r="N167" s="116">
        <v>45.05</v>
      </c>
      <c r="O167" s="96">
        <f t="shared" si="35"/>
        <v>35.968820999999998</v>
      </c>
      <c r="P167" s="96">
        <f>D167*0.7</f>
        <v>49.174999999999997</v>
      </c>
      <c r="Q167" s="89">
        <f t="shared" si="30"/>
        <v>60.817500000000003</v>
      </c>
      <c r="R167" s="96">
        <f t="shared" si="31"/>
        <v>45.05</v>
      </c>
      <c r="S167" s="117">
        <v>31.61</v>
      </c>
      <c r="T167" s="117">
        <f>Q167</f>
        <v>60.817500000000003</v>
      </c>
      <c r="V167" s="96">
        <f t="shared" si="34"/>
        <v>40.744999999999997</v>
      </c>
    </row>
    <row r="168" spans="1:22" ht="15.75" thickBot="1" x14ac:dyDescent="0.3">
      <c r="K168" s="96"/>
      <c r="L168" s="96"/>
      <c r="M168" s="96"/>
      <c r="N168" s="116"/>
      <c r="O168" s="96"/>
      <c r="P168" s="96"/>
      <c r="Q168" s="89"/>
      <c r="R168" s="96"/>
      <c r="V168" s="96"/>
    </row>
    <row r="169" spans="1:22" x14ac:dyDescent="0.25">
      <c r="A169" s="48" t="s">
        <v>125</v>
      </c>
      <c r="B169" s="4"/>
      <c r="C169" s="72"/>
      <c r="D169" s="14"/>
      <c r="E169" s="5"/>
      <c r="F169" s="14"/>
      <c r="G169" s="4"/>
      <c r="H169" s="27"/>
      <c r="K169" s="96"/>
      <c r="L169" s="96"/>
      <c r="M169" s="96"/>
      <c r="N169" s="116"/>
      <c r="O169" s="96"/>
      <c r="P169" s="96"/>
      <c r="Q169" s="89"/>
      <c r="R169" s="96"/>
      <c r="V169" s="96"/>
    </row>
    <row r="170" spans="1:22" x14ac:dyDescent="0.25">
      <c r="A170" s="6" t="s">
        <v>126</v>
      </c>
      <c r="B170" s="7">
        <v>1</v>
      </c>
      <c r="C170" s="70" t="s">
        <v>127</v>
      </c>
      <c r="D170" s="8">
        <v>1222</v>
      </c>
      <c r="E170" s="9"/>
      <c r="F170" s="8" t="s">
        <v>13</v>
      </c>
      <c r="G170" s="7"/>
      <c r="H170" s="16" t="s">
        <v>13</v>
      </c>
      <c r="K170" s="96">
        <f>0.75*D170</f>
        <v>916.5</v>
      </c>
      <c r="L170" s="96">
        <f>0.6*D170</f>
        <v>733.19999999999993</v>
      </c>
      <c r="M170" s="96">
        <f>D170*0.7</f>
        <v>855.4</v>
      </c>
      <c r="N170" s="116">
        <v>769.51</v>
      </c>
      <c r="O170" s="96">
        <f t="shared" si="35"/>
        <v>614.3921742</v>
      </c>
      <c r="P170" s="96">
        <f>D170*0.7</f>
        <v>855.4</v>
      </c>
      <c r="Q170" s="89">
        <f t="shared" si="30"/>
        <v>1038.8385000000001</v>
      </c>
      <c r="R170" s="96">
        <f t="shared" si="31"/>
        <v>769.51</v>
      </c>
      <c r="S170" s="117">
        <v>549.9</v>
      </c>
      <c r="T170" s="117">
        <f t="shared" ref="T170:T231" si="37">Q170</f>
        <v>1038.8385000000001</v>
      </c>
      <c r="V170" s="96">
        <f t="shared" si="34"/>
        <v>708.76</v>
      </c>
    </row>
    <row r="171" spans="1:22" x14ac:dyDescent="0.25">
      <c r="A171" s="6" t="s">
        <v>129</v>
      </c>
      <c r="B171" s="7">
        <v>1</v>
      </c>
      <c r="C171" s="70" t="s">
        <v>128</v>
      </c>
      <c r="D171" s="8">
        <v>70.25</v>
      </c>
      <c r="E171" s="9"/>
      <c r="F171" s="8" t="s">
        <v>13</v>
      </c>
      <c r="G171" s="7"/>
      <c r="H171" s="16" t="s">
        <v>13</v>
      </c>
      <c r="K171" s="96">
        <f>0.75*D171</f>
        <v>52.6875</v>
      </c>
      <c r="L171" s="96">
        <f>0.6*D171</f>
        <v>42.15</v>
      </c>
      <c r="M171" s="96">
        <f>D171*0.7</f>
        <v>49.174999999999997</v>
      </c>
      <c r="N171" s="116">
        <v>44.62</v>
      </c>
      <c r="O171" s="96">
        <f t="shared" si="35"/>
        <v>35.6255004</v>
      </c>
      <c r="P171" s="96">
        <f>D171*0.7</f>
        <v>49.174999999999997</v>
      </c>
      <c r="Q171" s="89">
        <f t="shared" si="30"/>
        <v>60.237000000000002</v>
      </c>
      <c r="R171" s="96">
        <f t="shared" si="31"/>
        <v>44.62</v>
      </c>
      <c r="S171" s="117">
        <v>31.61</v>
      </c>
      <c r="T171" s="117">
        <f t="shared" si="37"/>
        <v>60.237000000000002</v>
      </c>
      <c r="V171" s="96">
        <f t="shared" si="34"/>
        <v>40.744999999999997</v>
      </c>
    </row>
    <row r="172" spans="1:22" x14ac:dyDescent="0.25">
      <c r="A172" s="6" t="s">
        <v>112</v>
      </c>
      <c r="B172" s="7">
        <v>1</v>
      </c>
      <c r="C172" s="70" t="s">
        <v>104</v>
      </c>
      <c r="D172" s="8">
        <v>194.75</v>
      </c>
      <c r="E172" s="9"/>
      <c r="F172" s="8" t="s">
        <v>13</v>
      </c>
      <c r="G172" s="7"/>
      <c r="H172" s="16" t="s">
        <v>13</v>
      </c>
      <c r="K172" s="96">
        <f>0.75*D172</f>
        <v>146.0625</v>
      </c>
      <c r="L172" s="96">
        <f>0.6*D172</f>
        <v>116.85</v>
      </c>
      <c r="M172" s="96">
        <f>D172*0.7</f>
        <v>136.32499999999999</v>
      </c>
      <c r="N172" s="116">
        <v>122.65</v>
      </c>
      <c r="O172" s="96">
        <f t="shared" si="35"/>
        <v>97.926213000000004</v>
      </c>
      <c r="P172" s="96">
        <f>D172*0.7</f>
        <v>136.32499999999999</v>
      </c>
      <c r="Q172" s="89">
        <f t="shared" si="30"/>
        <v>165.57750000000001</v>
      </c>
      <c r="R172" s="96">
        <f t="shared" si="31"/>
        <v>122.65</v>
      </c>
      <c r="S172" s="117">
        <v>87.64</v>
      </c>
      <c r="T172" s="117">
        <f t="shared" si="37"/>
        <v>165.57750000000001</v>
      </c>
      <c r="V172" s="96">
        <f t="shared" si="34"/>
        <v>112.955</v>
      </c>
    </row>
    <row r="173" spans="1:22" x14ac:dyDescent="0.25">
      <c r="A173" s="6" t="s">
        <v>114</v>
      </c>
      <c r="B173" s="7">
        <v>1</v>
      </c>
      <c r="C173" s="70" t="s">
        <v>105</v>
      </c>
      <c r="D173" s="8">
        <v>723.5</v>
      </c>
      <c r="E173" s="9"/>
      <c r="F173" s="8" t="s">
        <v>13</v>
      </c>
      <c r="G173" s="7"/>
      <c r="H173" s="16" t="s">
        <v>13</v>
      </c>
      <c r="K173" s="96">
        <f>0.75*D173</f>
        <v>542.625</v>
      </c>
      <c r="L173" s="96">
        <f>0.6*D173</f>
        <v>434.09999999999997</v>
      </c>
      <c r="M173" s="96">
        <f>D173*0.7</f>
        <v>506.45</v>
      </c>
      <c r="N173" s="116">
        <v>455.64</v>
      </c>
      <c r="O173" s="96">
        <f t="shared" si="35"/>
        <v>363.79208879999999</v>
      </c>
      <c r="P173" s="96">
        <f>D173*0.7</f>
        <v>506.45</v>
      </c>
      <c r="Q173" s="89">
        <f t="shared" si="30"/>
        <v>615.11400000000003</v>
      </c>
      <c r="R173" s="96">
        <f t="shared" si="31"/>
        <v>455.64</v>
      </c>
      <c r="S173" s="117">
        <v>325.58</v>
      </c>
      <c r="T173" s="117">
        <f t="shared" si="37"/>
        <v>615.11400000000003</v>
      </c>
      <c r="V173" s="96">
        <f t="shared" si="34"/>
        <v>419.63</v>
      </c>
    </row>
    <row r="174" spans="1:22" ht="15.75" thickBot="1" x14ac:dyDescent="0.3">
      <c r="A174" s="10" t="s">
        <v>113</v>
      </c>
      <c r="B174" s="11">
        <v>4</v>
      </c>
      <c r="C174" s="77" t="s">
        <v>106</v>
      </c>
      <c r="D174" s="12">
        <v>80.25</v>
      </c>
      <c r="E174" s="13"/>
      <c r="F174" s="12" t="s">
        <v>13</v>
      </c>
      <c r="G174" s="11"/>
      <c r="H174" s="28" t="s">
        <v>13</v>
      </c>
      <c r="K174" s="96">
        <f>0.75*D174</f>
        <v>60.1875</v>
      </c>
      <c r="L174" s="96">
        <f>0.6*D174</f>
        <v>48.15</v>
      </c>
      <c r="M174" s="96">
        <f>D174*0.7</f>
        <v>56.174999999999997</v>
      </c>
      <c r="N174" s="116">
        <v>51.16</v>
      </c>
      <c r="O174" s="96">
        <f t="shared" si="35"/>
        <v>40.847167200000001</v>
      </c>
      <c r="P174" s="96">
        <f>D174*0.7</f>
        <v>56.174999999999997</v>
      </c>
      <c r="Q174" s="89">
        <f t="shared" si="30"/>
        <v>69.066000000000003</v>
      </c>
      <c r="R174" s="96">
        <f t="shared" si="31"/>
        <v>51.16</v>
      </c>
      <c r="S174" s="117">
        <v>36.11</v>
      </c>
      <c r="T174" s="117">
        <f t="shared" si="37"/>
        <v>69.066000000000003</v>
      </c>
      <c r="V174" s="96">
        <f t="shared" si="34"/>
        <v>46.544999999999995</v>
      </c>
    </row>
    <row r="175" spans="1:22" ht="15.75" thickBot="1" x14ac:dyDescent="0.3">
      <c r="K175" s="96"/>
      <c r="L175" s="96"/>
      <c r="M175" s="96"/>
      <c r="N175" s="116"/>
      <c r="O175" s="96"/>
      <c r="P175" s="96"/>
      <c r="Q175" s="89"/>
      <c r="R175" s="96"/>
      <c r="V175" s="96"/>
    </row>
    <row r="176" spans="1:22" x14ac:dyDescent="0.25">
      <c r="A176" s="48" t="s">
        <v>130</v>
      </c>
      <c r="B176" s="4"/>
      <c r="C176" s="72"/>
      <c r="D176" s="14"/>
      <c r="E176" s="5"/>
      <c r="F176" s="14"/>
      <c r="G176" s="4"/>
      <c r="H176" s="27"/>
      <c r="K176" s="96"/>
      <c r="L176" s="96"/>
      <c r="M176" s="96"/>
      <c r="N176" s="116"/>
      <c r="O176" s="96"/>
      <c r="P176" s="96"/>
      <c r="Q176" s="89"/>
      <c r="R176" s="96"/>
      <c r="V176" s="96"/>
    </row>
    <row r="177" spans="1:22" x14ac:dyDescent="0.25">
      <c r="A177" s="6" t="s">
        <v>137</v>
      </c>
      <c r="B177" s="7">
        <v>1</v>
      </c>
      <c r="C177" s="70" t="s">
        <v>131</v>
      </c>
      <c r="D177" s="8">
        <v>4697.75</v>
      </c>
      <c r="E177" s="9"/>
      <c r="F177" s="8" t="s">
        <v>13</v>
      </c>
      <c r="G177" s="7"/>
      <c r="H177" s="16" t="s">
        <v>13</v>
      </c>
      <c r="K177" s="96">
        <f t="shared" ref="K177:K182" si="38">0.75*D177</f>
        <v>3523.3125</v>
      </c>
      <c r="L177" s="96">
        <f t="shared" ref="L177:L182" si="39">0.6*D177</f>
        <v>2818.65</v>
      </c>
      <c r="M177" s="96">
        <f t="shared" ref="M177:M182" si="40">D177*0.7</f>
        <v>3288.4249999999997</v>
      </c>
      <c r="N177" s="116">
        <v>2750.65</v>
      </c>
      <c r="O177" s="96">
        <f t="shared" ref="O177:O182" si="41">N177*0.79842</f>
        <v>2196.1739729999999</v>
      </c>
      <c r="P177" s="96">
        <f t="shared" ref="P177:P182" si="42">D177*0.7</f>
        <v>3288.4249999999997</v>
      </c>
      <c r="Q177" s="89">
        <f t="shared" si="30"/>
        <v>3713.3775000000005</v>
      </c>
      <c r="R177" s="96">
        <f t="shared" si="31"/>
        <v>2750.65</v>
      </c>
      <c r="S177" s="117">
        <v>2113.9899999999998</v>
      </c>
      <c r="T177" s="117">
        <f t="shared" si="37"/>
        <v>3713.3775000000005</v>
      </c>
      <c r="V177" s="96">
        <f t="shared" si="34"/>
        <v>2724.6949999999997</v>
      </c>
    </row>
    <row r="178" spans="1:22" x14ac:dyDescent="0.25">
      <c r="A178" s="6" t="s">
        <v>138</v>
      </c>
      <c r="B178" s="7">
        <v>2</v>
      </c>
      <c r="C178" s="70" t="s">
        <v>132</v>
      </c>
      <c r="D178" s="8">
        <v>442</v>
      </c>
      <c r="E178" s="9"/>
      <c r="F178" s="8" t="s">
        <v>13</v>
      </c>
      <c r="G178" s="7"/>
      <c r="H178" s="16" t="s">
        <v>13</v>
      </c>
      <c r="K178" s="96">
        <f t="shared" si="38"/>
        <v>331.5</v>
      </c>
      <c r="L178" s="96">
        <f t="shared" si="39"/>
        <v>265.2</v>
      </c>
      <c r="M178" s="96">
        <f t="shared" si="40"/>
        <v>309.39999999999998</v>
      </c>
      <c r="N178" s="116">
        <v>278.01</v>
      </c>
      <c r="O178" s="96">
        <f t="shared" si="41"/>
        <v>221.9687442</v>
      </c>
      <c r="P178" s="96">
        <f t="shared" si="42"/>
        <v>309.39999999999998</v>
      </c>
      <c r="Q178" s="89">
        <f t="shared" si="30"/>
        <v>375.31350000000003</v>
      </c>
      <c r="R178" s="96">
        <f t="shared" si="31"/>
        <v>278.01</v>
      </c>
      <c r="S178" s="117">
        <v>198.9</v>
      </c>
      <c r="T178" s="117">
        <f t="shared" si="37"/>
        <v>375.31350000000003</v>
      </c>
      <c r="V178" s="96">
        <f t="shared" si="34"/>
        <v>256.35999999999996</v>
      </c>
    </row>
    <row r="179" spans="1:22" x14ac:dyDescent="0.25">
      <c r="A179" s="6" t="s">
        <v>139</v>
      </c>
      <c r="B179" s="7">
        <v>1</v>
      </c>
      <c r="C179" s="70" t="s">
        <v>133</v>
      </c>
      <c r="D179" s="8">
        <v>505.5</v>
      </c>
      <c r="E179" s="9"/>
      <c r="F179" s="8" t="s">
        <v>13</v>
      </c>
      <c r="G179" s="7"/>
      <c r="H179" s="16" t="s">
        <v>13</v>
      </c>
      <c r="K179" s="96">
        <f t="shared" si="38"/>
        <v>379.125</v>
      </c>
      <c r="L179" s="96">
        <f t="shared" si="39"/>
        <v>303.3</v>
      </c>
      <c r="M179" s="96">
        <f t="shared" si="40"/>
        <v>353.84999999999997</v>
      </c>
      <c r="N179" s="116">
        <v>317.79000000000002</v>
      </c>
      <c r="O179" s="96">
        <f t="shared" si="41"/>
        <v>253.72989180000002</v>
      </c>
      <c r="P179" s="96">
        <f t="shared" si="42"/>
        <v>353.84999999999997</v>
      </c>
      <c r="Q179" s="89">
        <f t="shared" si="30"/>
        <v>429.01650000000006</v>
      </c>
      <c r="R179" s="96">
        <f t="shared" si="31"/>
        <v>317.79000000000002</v>
      </c>
      <c r="S179" s="117">
        <v>227.48</v>
      </c>
      <c r="T179" s="117">
        <f t="shared" si="37"/>
        <v>429.01650000000006</v>
      </c>
      <c r="V179" s="96">
        <f t="shared" si="34"/>
        <v>293.19</v>
      </c>
    </row>
    <row r="180" spans="1:22" x14ac:dyDescent="0.25">
      <c r="A180" s="6" t="s">
        <v>140</v>
      </c>
      <c r="B180" s="7">
        <v>1</v>
      </c>
      <c r="C180" s="70" t="s">
        <v>134</v>
      </c>
      <c r="D180" s="8">
        <v>458</v>
      </c>
      <c r="E180" s="9"/>
      <c r="F180" s="8" t="s">
        <v>13</v>
      </c>
      <c r="G180" s="7"/>
      <c r="H180" s="16" t="s">
        <v>13</v>
      </c>
      <c r="K180" s="96">
        <f t="shared" si="38"/>
        <v>343.5</v>
      </c>
      <c r="L180" s="96">
        <f t="shared" si="39"/>
        <v>274.8</v>
      </c>
      <c r="M180" s="96">
        <f t="shared" si="40"/>
        <v>320.59999999999997</v>
      </c>
      <c r="N180" s="116">
        <v>288.88</v>
      </c>
      <c r="O180" s="96">
        <f t="shared" si="41"/>
        <v>230.6475696</v>
      </c>
      <c r="P180" s="96">
        <f t="shared" si="42"/>
        <v>320.59999999999997</v>
      </c>
      <c r="Q180" s="89">
        <f t="shared" si="30"/>
        <v>389.988</v>
      </c>
      <c r="R180" s="96">
        <f t="shared" si="31"/>
        <v>288.88</v>
      </c>
      <c r="S180" s="117">
        <v>206.1</v>
      </c>
      <c r="T180" s="117">
        <f t="shared" si="37"/>
        <v>389.988</v>
      </c>
      <c r="V180" s="96">
        <f t="shared" si="34"/>
        <v>265.64</v>
      </c>
    </row>
    <row r="181" spans="1:22" x14ac:dyDescent="0.25">
      <c r="A181" s="6" t="s">
        <v>141</v>
      </c>
      <c r="B181" s="7">
        <v>1</v>
      </c>
      <c r="C181" s="70" t="s">
        <v>135</v>
      </c>
      <c r="D181" s="8">
        <v>576</v>
      </c>
      <c r="E181" s="9"/>
      <c r="F181" s="8" t="s">
        <v>13</v>
      </c>
      <c r="G181" s="7"/>
      <c r="H181" s="16" t="s">
        <v>13</v>
      </c>
      <c r="K181" s="96">
        <f t="shared" si="38"/>
        <v>432</v>
      </c>
      <c r="L181" s="96">
        <f t="shared" si="39"/>
        <v>345.59999999999997</v>
      </c>
      <c r="M181" s="96">
        <f t="shared" si="40"/>
        <v>403.2</v>
      </c>
      <c r="N181" s="116">
        <v>362.17</v>
      </c>
      <c r="O181" s="96">
        <f t="shared" si="41"/>
        <v>289.16377140000003</v>
      </c>
      <c r="P181" s="96">
        <f t="shared" si="42"/>
        <v>403.2</v>
      </c>
      <c r="Q181" s="89">
        <f t="shared" si="30"/>
        <v>488.92950000000008</v>
      </c>
      <c r="R181" s="96">
        <f t="shared" si="31"/>
        <v>362.17</v>
      </c>
      <c r="S181" s="117">
        <v>259.2</v>
      </c>
      <c r="T181" s="117">
        <f t="shared" si="37"/>
        <v>488.92950000000008</v>
      </c>
      <c r="V181" s="96">
        <f t="shared" si="34"/>
        <v>334.08</v>
      </c>
    </row>
    <row r="182" spans="1:22" ht="15.75" thickBot="1" x14ac:dyDescent="0.3">
      <c r="A182" s="10" t="s">
        <v>142</v>
      </c>
      <c r="B182" s="11">
        <v>1</v>
      </c>
      <c r="C182" s="77" t="s">
        <v>136</v>
      </c>
      <c r="D182" s="12">
        <v>798.25</v>
      </c>
      <c r="E182" s="13"/>
      <c r="F182" s="12" t="s">
        <v>13</v>
      </c>
      <c r="G182" s="11"/>
      <c r="H182" s="28" t="s">
        <v>13</v>
      </c>
      <c r="K182" s="96">
        <f t="shared" si="38"/>
        <v>598.6875</v>
      </c>
      <c r="L182" s="96">
        <f t="shared" si="39"/>
        <v>478.95</v>
      </c>
      <c r="M182" s="96">
        <f t="shared" si="40"/>
        <v>558.77499999999998</v>
      </c>
      <c r="N182" s="116">
        <v>501.6</v>
      </c>
      <c r="O182" s="96">
        <f t="shared" si="41"/>
        <v>400.48747200000003</v>
      </c>
      <c r="P182" s="96">
        <f t="shared" si="42"/>
        <v>558.77499999999998</v>
      </c>
      <c r="Q182" s="89">
        <f t="shared" si="30"/>
        <v>677.16000000000008</v>
      </c>
      <c r="R182" s="96">
        <f t="shared" si="31"/>
        <v>501.6</v>
      </c>
      <c r="S182" s="117">
        <v>359.21</v>
      </c>
      <c r="T182" s="117">
        <f t="shared" si="37"/>
        <v>677.16000000000008</v>
      </c>
      <c r="V182" s="96">
        <f t="shared" si="34"/>
        <v>462.98499999999996</v>
      </c>
    </row>
    <row r="183" spans="1:22" ht="15.75" thickBot="1" x14ac:dyDescent="0.3">
      <c r="K183" s="96"/>
      <c r="L183" s="96"/>
      <c r="M183" s="96"/>
      <c r="N183" s="116"/>
      <c r="O183" s="96"/>
      <c r="P183" s="96"/>
      <c r="Q183" s="89"/>
      <c r="R183" s="96"/>
      <c r="V183" s="96"/>
    </row>
    <row r="184" spans="1:22" x14ac:dyDescent="0.25">
      <c r="A184" s="48" t="s">
        <v>143</v>
      </c>
      <c r="B184" s="4"/>
      <c r="C184" s="72"/>
      <c r="D184" s="14"/>
      <c r="E184" s="5"/>
      <c r="F184" s="14"/>
      <c r="G184" s="4"/>
      <c r="H184" s="27"/>
      <c r="K184" s="96"/>
      <c r="L184" s="96"/>
      <c r="M184" s="96"/>
      <c r="N184" s="116"/>
      <c r="O184" s="96"/>
      <c r="P184" s="96"/>
      <c r="Q184" s="89"/>
      <c r="R184" s="96"/>
      <c r="V184" s="96"/>
    </row>
    <row r="185" spans="1:22" x14ac:dyDescent="0.25">
      <c r="A185" s="6" t="s">
        <v>155</v>
      </c>
      <c r="B185" s="7">
        <v>1</v>
      </c>
      <c r="C185" s="70" t="s">
        <v>144</v>
      </c>
      <c r="D185" s="8">
        <v>2270.5</v>
      </c>
      <c r="E185" s="9"/>
      <c r="F185" s="8" t="s">
        <v>13</v>
      </c>
      <c r="G185" s="7"/>
      <c r="H185" s="16" t="s">
        <v>13</v>
      </c>
      <c r="K185" s="96">
        <f t="shared" ref="K185:K197" si="43">0.75*D185</f>
        <v>1702.875</v>
      </c>
      <c r="L185" s="96">
        <f t="shared" ref="L185:L197" si="44">0.6*D185</f>
        <v>1362.3</v>
      </c>
      <c r="M185" s="96">
        <f t="shared" ref="M185:M197" si="45">D185*0.7</f>
        <v>1589.35</v>
      </c>
      <c r="N185" s="116">
        <f t="shared" ref="N185:N197" si="46">D185*0.56</f>
        <v>1271.48</v>
      </c>
      <c r="O185" s="96">
        <f t="shared" ref="O185:O197" si="47">N185*0.79842</f>
        <v>1015.1750616</v>
      </c>
      <c r="P185" s="96">
        <f t="shared" ref="P185:P197" si="48">D185*0.7</f>
        <v>1589.35</v>
      </c>
      <c r="Q185" s="89">
        <f t="shared" si="30"/>
        <v>1716.498</v>
      </c>
      <c r="R185" s="96">
        <f t="shared" si="31"/>
        <v>1271.48</v>
      </c>
      <c r="S185" s="117">
        <v>1021.73</v>
      </c>
      <c r="T185" s="117">
        <f t="shared" si="37"/>
        <v>1716.498</v>
      </c>
      <c r="V185" s="96">
        <f t="shared" si="34"/>
        <v>1316.8899999999999</v>
      </c>
    </row>
    <row r="186" spans="1:22" x14ac:dyDescent="0.25">
      <c r="A186" s="6" t="s">
        <v>156</v>
      </c>
      <c r="B186" s="7">
        <v>2</v>
      </c>
      <c r="C186" s="70" t="s">
        <v>145</v>
      </c>
      <c r="D186" s="8">
        <v>2766.25</v>
      </c>
      <c r="E186" s="9"/>
      <c r="F186" s="8" t="s">
        <v>13</v>
      </c>
      <c r="G186" s="7"/>
      <c r="H186" s="16" t="s">
        <v>13</v>
      </c>
      <c r="K186" s="96">
        <f t="shared" si="43"/>
        <v>2074.6875</v>
      </c>
      <c r="L186" s="96">
        <f t="shared" si="44"/>
        <v>1659.75</v>
      </c>
      <c r="M186" s="96">
        <f t="shared" si="45"/>
        <v>1936.3749999999998</v>
      </c>
      <c r="N186" s="116">
        <f t="shared" si="46"/>
        <v>1549.1000000000001</v>
      </c>
      <c r="O186" s="96">
        <f t="shared" si="47"/>
        <v>1236.8324220000002</v>
      </c>
      <c r="P186" s="96">
        <f t="shared" si="48"/>
        <v>1936.3749999999998</v>
      </c>
      <c r="Q186" s="89">
        <f t="shared" si="30"/>
        <v>2091.2850000000003</v>
      </c>
      <c r="R186" s="96">
        <f t="shared" si="31"/>
        <v>1549.1000000000001</v>
      </c>
      <c r="S186" s="117">
        <v>1244.81</v>
      </c>
      <c r="T186" s="117">
        <f t="shared" si="37"/>
        <v>2091.2850000000003</v>
      </c>
      <c r="V186" s="96">
        <f t="shared" si="34"/>
        <v>1604.425</v>
      </c>
    </row>
    <row r="187" spans="1:22" x14ac:dyDescent="0.25">
      <c r="A187" s="6" t="s">
        <v>112</v>
      </c>
      <c r="B187" s="7">
        <v>2</v>
      </c>
      <c r="C187" s="70" t="s">
        <v>104</v>
      </c>
      <c r="D187" s="8">
        <v>194.75</v>
      </c>
      <c r="E187" s="9"/>
      <c r="F187" s="8" t="s">
        <v>13</v>
      </c>
      <c r="G187" s="7"/>
      <c r="H187" s="16" t="s">
        <v>13</v>
      </c>
      <c r="K187" s="96">
        <f t="shared" si="43"/>
        <v>146.0625</v>
      </c>
      <c r="L187" s="96">
        <f t="shared" si="44"/>
        <v>116.85</v>
      </c>
      <c r="M187" s="96">
        <f t="shared" si="45"/>
        <v>136.32499999999999</v>
      </c>
      <c r="N187" s="116">
        <f t="shared" si="46"/>
        <v>109.06000000000002</v>
      </c>
      <c r="O187" s="96">
        <f t="shared" si="47"/>
        <v>87.075685200000009</v>
      </c>
      <c r="P187" s="96">
        <f t="shared" si="48"/>
        <v>136.32499999999999</v>
      </c>
      <c r="Q187" s="89">
        <f t="shared" si="30"/>
        <v>147.23100000000002</v>
      </c>
      <c r="R187" s="96">
        <f t="shared" si="31"/>
        <v>109.06000000000002</v>
      </c>
      <c r="S187" s="117">
        <v>87.64</v>
      </c>
      <c r="T187" s="117">
        <f t="shared" si="37"/>
        <v>147.23100000000002</v>
      </c>
      <c r="V187" s="96">
        <f t="shared" si="34"/>
        <v>112.955</v>
      </c>
    </row>
    <row r="188" spans="1:22" x14ac:dyDescent="0.25">
      <c r="A188" s="67" t="s">
        <v>160</v>
      </c>
      <c r="B188" s="7">
        <v>2</v>
      </c>
      <c r="C188" s="70" t="s">
        <v>146</v>
      </c>
      <c r="D188" s="8">
        <v>813</v>
      </c>
      <c r="E188" s="9"/>
      <c r="F188" s="8" t="s">
        <v>13</v>
      </c>
      <c r="G188" s="7"/>
      <c r="H188" s="16" t="s">
        <v>13</v>
      </c>
      <c r="K188" s="96">
        <f t="shared" si="43"/>
        <v>609.75</v>
      </c>
      <c r="L188" s="96">
        <f t="shared" si="44"/>
        <v>487.79999999999995</v>
      </c>
      <c r="M188" s="96">
        <f t="shared" si="45"/>
        <v>569.09999999999991</v>
      </c>
      <c r="N188" s="116">
        <f t="shared" si="46"/>
        <v>455.28000000000003</v>
      </c>
      <c r="O188" s="96">
        <f t="shared" si="47"/>
        <v>363.50465760000003</v>
      </c>
      <c r="P188" s="96">
        <f t="shared" si="48"/>
        <v>569.09999999999991</v>
      </c>
      <c r="Q188" s="89">
        <f t="shared" si="30"/>
        <v>614.62800000000004</v>
      </c>
      <c r="R188" s="96">
        <f t="shared" si="31"/>
        <v>455.28000000000003</v>
      </c>
      <c r="S188" s="117">
        <v>365.85</v>
      </c>
      <c r="T188" s="117">
        <f t="shared" si="37"/>
        <v>614.62800000000004</v>
      </c>
      <c r="V188" s="96">
        <f t="shared" si="34"/>
        <v>471.53999999999996</v>
      </c>
    </row>
    <row r="189" spans="1:22" x14ac:dyDescent="0.25">
      <c r="A189" s="67" t="s">
        <v>161</v>
      </c>
      <c r="B189" s="7">
        <v>4</v>
      </c>
      <c r="C189" s="70" t="s">
        <v>147</v>
      </c>
      <c r="D189" s="8">
        <v>229.75</v>
      </c>
      <c r="E189" s="9"/>
      <c r="F189" s="8" t="s">
        <v>13</v>
      </c>
      <c r="G189" s="7"/>
      <c r="H189" s="16" t="s">
        <v>13</v>
      </c>
      <c r="K189" s="96">
        <f t="shared" si="43"/>
        <v>172.3125</v>
      </c>
      <c r="L189" s="96">
        <f t="shared" si="44"/>
        <v>137.85</v>
      </c>
      <c r="M189" s="96">
        <f t="shared" si="45"/>
        <v>160.82499999999999</v>
      </c>
      <c r="N189" s="116">
        <f t="shared" si="46"/>
        <v>128.66000000000003</v>
      </c>
      <c r="O189" s="96">
        <f t="shared" si="47"/>
        <v>102.72471720000003</v>
      </c>
      <c r="P189" s="96">
        <f t="shared" si="48"/>
        <v>160.82499999999999</v>
      </c>
      <c r="Q189" s="89">
        <f t="shared" si="30"/>
        <v>173.69100000000006</v>
      </c>
      <c r="R189" s="96">
        <f t="shared" si="31"/>
        <v>128.66000000000003</v>
      </c>
      <c r="S189" s="117">
        <v>103.39</v>
      </c>
      <c r="T189" s="117">
        <f t="shared" si="37"/>
        <v>173.69100000000006</v>
      </c>
      <c r="V189" s="96">
        <f t="shared" si="34"/>
        <v>133.255</v>
      </c>
    </row>
    <row r="190" spans="1:22" x14ac:dyDescent="0.25">
      <c r="A190" s="67" t="s">
        <v>162</v>
      </c>
      <c r="B190" s="7">
        <v>2</v>
      </c>
      <c r="C190" s="70" t="s">
        <v>148</v>
      </c>
      <c r="D190" s="8">
        <v>306</v>
      </c>
      <c r="E190" s="9"/>
      <c r="F190" s="8" t="s">
        <v>13</v>
      </c>
      <c r="G190" s="7"/>
      <c r="H190" s="16" t="s">
        <v>13</v>
      </c>
      <c r="K190" s="96">
        <f t="shared" si="43"/>
        <v>229.5</v>
      </c>
      <c r="L190" s="96">
        <f t="shared" si="44"/>
        <v>183.6</v>
      </c>
      <c r="M190" s="96">
        <f t="shared" si="45"/>
        <v>214.2</v>
      </c>
      <c r="N190" s="116">
        <f t="shared" si="46"/>
        <v>171.36</v>
      </c>
      <c r="O190" s="96">
        <f t="shared" si="47"/>
        <v>136.81725120000002</v>
      </c>
      <c r="P190" s="96">
        <f t="shared" si="48"/>
        <v>214.2</v>
      </c>
      <c r="Q190" s="89">
        <f t="shared" si="30"/>
        <v>231.33600000000004</v>
      </c>
      <c r="R190" s="96">
        <f t="shared" si="31"/>
        <v>171.36</v>
      </c>
      <c r="S190" s="117">
        <v>137.69999999999999</v>
      </c>
      <c r="T190" s="117">
        <f t="shared" si="37"/>
        <v>231.33600000000004</v>
      </c>
      <c r="V190" s="96">
        <f t="shared" si="34"/>
        <v>177.48</v>
      </c>
    </row>
    <row r="191" spans="1:22" x14ac:dyDescent="0.25">
      <c r="A191" s="67" t="s">
        <v>163</v>
      </c>
      <c r="B191" s="7">
        <v>2</v>
      </c>
      <c r="C191" s="70" t="s">
        <v>149</v>
      </c>
      <c r="D191" s="8">
        <v>621.5</v>
      </c>
      <c r="E191" s="9"/>
      <c r="F191" s="8" t="s">
        <v>13</v>
      </c>
      <c r="G191" s="7"/>
      <c r="H191" s="16" t="s">
        <v>13</v>
      </c>
      <c r="K191" s="96">
        <f t="shared" si="43"/>
        <v>466.125</v>
      </c>
      <c r="L191" s="96">
        <f t="shared" si="44"/>
        <v>372.9</v>
      </c>
      <c r="M191" s="96">
        <f t="shared" si="45"/>
        <v>435.04999999999995</v>
      </c>
      <c r="N191" s="116">
        <f t="shared" si="46"/>
        <v>348.04</v>
      </c>
      <c r="O191" s="96">
        <f t="shared" si="47"/>
        <v>277.8820968</v>
      </c>
      <c r="P191" s="96">
        <f t="shared" si="48"/>
        <v>435.04999999999995</v>
      </c>
      <c r="Q191" s="89">
        <f t="shared" si="30"/>
        <v>469.85400000000004</v>
      </c>
      <c r="R191" s="96">
        <f t="shared" si="31"/>
        <v>348.04</v>
      </c>
      <c r="S191" s="117">
        <v>279.68</v>
      </c>
      <c r="T191" s="117">
        <f t="shared" si="37"/>
        <v>469.85400000000004</v>
      </c>
      <c r="V191" s="96">
        <f t="shared" si="34"/>
        <v>360.46999999999997</v>
      </c>
    </row>
    <row r="192" spans="1:22" x14ac:dyDescent="0.25">
      <c r="A192" s="67" t="s">
        <v>164</v>
      </c>
      <c r="B192" s="7">
        <v>1</v>
      </c>
      <c r="C192" s="70" t="s">
        <v>150</v>
      </c>
      <c r="D192" s="8">
        <v>3878</v>
      </c>
      <c r="E192" s="9"/>
      <c r="F192" s="8" t="s">
        <v>13</v>
      </c>
      <c r="G192" s="7"/>
      <c r="H192" s="16" t="s">
        <v>13</v>
      </c>
      <c r="K192" s="96">
        <f t="shared" si="43"/>
        <v>2908.5</v>
      </c>
      <c r="L192" s="96">
        <f t="shared" si="44"/>
        <v>2326.7999999999997</v>
      </c>
      <c r="M192" s="96">
        <f t="shared" si="45"/>
        <v>2714.6</v>
      </c>
      <c r="N192" s="116">
        <f t="shared" si="46"/>
        <v>2171.6800000000003</v>
      </c>
      <c r="O192" s="96">
        <f t="shared" si="47"/>
        <v>1733.9127456000003</v>
      </c>
      <c r="P192" s="96">
        <f t="shared" si="48"/>
        <v>2714.6</v>
      </c>
      <c r="Q192" s="89">
        <f t="shared" si="30"/>
        <v>2931.7680000000005</v>
      </c>
      <c r="R192" s="96">
        <f t="shared" si="31"/>
        <v>2171.6800000000003</v>
      </c>
      <c r="S192" s="117">
        <v>1745.1</v>
      </c>
      <c r="T192" s="117">
        <f t="shared" si="37"/>
        <v>2931.7680000000005</v>
      </c>
      <c r="V192" s="96">
        <f t="shared" si="34"/>
        <v>2249.2399999999998</v>
      </c>
    </row>
    <row r="193" spans="1:22" x14ac:dyDescent="0.25">
      <c r="A193" s="67" t="s">
        <v>165</v>
      </c>
      <c r="B193" s="7">
        <v>2</v>
      </c>
      <c r="C193" s="70" t="s">
        <v>151</v>
      </c>
      <c r="D193" s="8">
        <v>90.75</v>
      </c>
      <c r="E193" s="9"/>
      <c r="F193" s="8" t="s">
        <v>13</v>
      </c>
      <c r="G193" s="7"/>
      <c r="H193" s="16" t="s">
        <v>13</v>
      </c>
      <c r="K193" s="96">
        <f t="shared" si="43"/>
        <v>68.0625</v>
      </c>
      <c r="L193" s="96">
        <f t="shared" si="44"/>
        <v>54.449999999999996</v>
      </c>
      <c r="M193" s="96">
        <f t="shared" si="45"/>
        <v>63.524999999999999</v>
      </c>
      <c r="N193" s="116">
        <f t="shared" si="46"/>
        <v>50.820000000000007</v>
      </c>
      <c r="O193" s="96">
        <f t="shared" si="47"/>
        <v>40.575704400000006</v>
      </c>
      <c r="P193" s="96">
        <f t="shared" si="48"/>
        <v>63.524999999999999</v>
      </c>
      <c r="Q193" s="89">
        <f t="shared" si="30"/>
        <v>68.607000000000014</v>
      </c>
      <c r="R193" s="96">
        <f t="shared" si="31"/>
        <v>50.820000000000007</v>
      </c>
      <c r="S193" s="117">
        <v>40.840000000000003</v>
      </c>
      <c r="T193" s="117">
        <f t="shared" si="37"/>
        <v>68.607000000000014</v>
      </c>
      <c r="V193" s="96">
        <f t="shared" si="34"/>
        <v>52.634999999999998</v>
      </c>
    </row>
    <row r="194" spans="1:22" x14ac:dyDescent="0.25">
      <c r="A194" s="67" t="s">
        <v>166</v>
      </c>
      <c r="B194" s="7">
        <v>10</v>
      </c>
      <c r="C194" s="70" t="s">
        <v>99</v>
      </c>
      <c r="D194" s="8">
        <v>106.25</v>
      </c>
      <c r="E194" s="9"/>
      <c r="F194" s="8" t="s">
        <v>13</v>
      </c>
      <c r="G194" s="7"/>
      <c r="H194" s="16" t="s">
        <v>13</v>
      </c>
      <c r="K194" s="96">
        <f t="shared" si="43"/>
        <v>79.6875</v>
      </c>
      <c r="L194" s="96">
        <f t="shared" si="44"/>
        <v>63.75</v>
      </c>
      <c r="M194" s="96">
        <f t="shared" si="45"/>
        <v>74.375</v>
      </c>
      <c r="N194" s="116">
        <f t="shared" si="46"/>
        <v>59.500000000000007</v>
      </c>
      <c r="O194" s="96">
        <f t="shared" si="47"/>
        <v>47.505990000000004</v>
      </c>
      <c r="P194" s="96">
        <f t="shared" si="48"/>
        <v>74.375</v>
      </c>
      <c r="Q194" s="89">
        <f t="shared" si="30"/>
        <v>80.325000000000017</v>
      </c>
      <c r="R194" s="96">
        <f t="shared" si="31"/>
        <v>59.500000000000007</v>
      </c>
      <c r="S194" s="117">
        <v>47.81</v>
      </c>
      <c r="T194" s="117">
        <f t="shared" si="37"/>
        <v>80.325000000000017</v>
      </c>
      <c r="V194" s="96">
        <f t="shared" si="34"/>
        <v>61.624999999999993</v>
      </c>
    </row>
    <row r="195" spans="1:22" x14ac:dyDescent="0.25">
      <c r="A195" s="67" t="s">
        <v>167</v>
      </c>
      <c r="B195" s="7">
        <v>4</v>
      </c>
      <c r="C195" s="70" t="s">
        <v>152</v>
      </c>
      <c r="D195" s="8">
        <v>118.5</v>
      </c>
      <c r="E195" s="9"/>
      <c r="F195" s="8" t="s">
        <v>13</v>
      </c>
      <c r="G195" s="7"/>
      <c r="H195" s="16" t="s">
        <v>13</v>
      </c>
      <c r="K195" s="96">
        <f t="shared" si="43"/>
        <v>88.875</v>
      </c>
      <c r="L195" s="96">
        <f t="shared" si="44"/>
        <v>71.099999999999994</v>
      </c>
      <c r="M195" s="96">
        <f t="shared" si="45"/>
        <v>82.949999999999989</v>
      </c>
      <c r="N195" s="116">
        <f t="shared" si="46"/>
        <v>66.36</v>
      </c>
      <c r="O195" s="96">
        <f t="shared" si="47"/>
        <v>52.983151200000002</v>
      </c>
      <c r="P195" s="96">
        <f t="shared" si="48"/>
        <v>82.949999999999989</v>
      </c>
      <c r="Q195" s="89">
        <f t="shared" si="30"/>
        <v>89.585999999999999</v>
      </c>
      <c r="R195" s="96">
        <f t="shared" si="31"/>
        <v>66.36</v>
      </c>
      <c r="S195" s="117">
        <v>53.33</v>
      </c>
      <c r="T195" s="117">
        <f t="shared" si="37"/>
        <v>89.585999999999999</v>
      </c>
      <c r="V195" s="96">
        <f t="shared" si="34"/>
        <v>68.72999999999999</v>
      </c>
    </row>
    <row r="196" spans="1:22" x14ac:dyDescent="0.25">
      <c r="A196" s="67" t="s">
        <v>169</v>
      </c>
      <c r="B196" s="7">
        <v>2</v>
      </c>
      <c r="C196" s="70" t="s">
        <v>153</v>
      </c>
      <c r="D196" s="8">
        <v>127.5</v>
      </c>
      <c r="E196" s="9"/>
      <c r="F196" s="8" t="s">
        <v>13</v>
      </c>
      <c r="G196" s="7"/>
      <c r="H196" s="16" t="s">
        <v>13</v>
      </c>
      <c r="K196" s="96">
        <f t="shared" si="43"/>
        <v>95.625</v>
      </c>
      <c r="L196" s="96">
        <f t="shared" si="44"/>
        <v>76.5</v>
      </c>
      <c r="M196" s="96">
        <f t="shared" si="45"/>
        <v>89.25</v>
      </c>
      <c r="N196" s="116">
        <f t="shared" si="46"/>
        <v>71.400000000000006</v>
      </c>
      <c r="O196" s="96">
        <f t="shared" si="47"/>
        <v>57.007188000000006</v>
      </c>
      <c r="P196" s="96">
        <f t="shared" si="48"/>
        <v>89.25</v>
      </c>
      <c r="Q196" s="89">
        <f t="shared" si="30"/>
        <v>96.390000000000015</v>
      </c>
      <c r="R196" s="96">
        <f t="shared" si="31"/>
        <v>71.400000000000006</v>
      </c>
      <c r="S196" s="117">
        <v>57.38</v>
      </c>
      <c r="T196" s="117">
        <f t="shared" si="37"/>
        <v>96.390000000000015</v>
      </c>
      <c r="V196" s="96">
        <f t="shared" si="34"/>
        <v>73.949999999999989</v>
      </c>
    </row>
    <row r="197" spans="1:22" ht="15.75" thickBot="1" x14ac:dyDescent="0.3">
      <c r="A197" s="68" t="s">
        <v>168</v>
      </c>
      <c r="B197" s="11">
        <v>4</v>
      </c>
      <c r="C197" s="77" t="s">
        <v>154</v>
      </c>
      <c r="D197" s="12">
        <v>60.75</v>
      </c>
      <c r="E197" s="13"/>
      <c r="F197" s="12" t="s">
        <v>13</v>
      </c>
      <c r="G197" s="11"/>
      <c r="H197" s="28" t="s">
        <v>13</v>
      </c>
      <c r="K197" s="96">
        <f t="shared" si="43"/>
        <v>45.5625</v>
      </c>
      <c r="L197" s="96">
        <f t="shared" si="44"/>
        <v>36.449999999999996</v>
      </c>
      <c r="M197" s="96">
        <f t="shared" si="45"/>
        <v>42.524999999999999</v>
      </c>
      <c r="N197" s="116">
        <f t="shared" si="46"/>
        <v>34.020000000000003</v>
      </c>
      <c r="O197" s="96">
        <f t="shared" si="47"/>
        <v>27.162248400000003</v>
      </c>
      <c r="P197" s="96">
        <f t="shared" si="48"/>
        <v>42.524999999999999</v>
      </c>
      <c r="Q197" s="89">
        <f t="shared" si="30"/>
        <v>45.927000000000007</v>
      </c>
      <c r="R197" s="96">
        <f t="shared" si="31"/>
        <v>34.020000000000003</v>
      </c>
      <c r="S197" s="117">
        <v>27.34</v>
      </c>
      <c r="T197" s="117">
        <f t="shared" si="37"/>
        <v>45.927000000000007</v>
      </c>
      <c r="V197" s="96">
        <f t="shared" si="34"/>
        <v>35.234999999999999</v>
      </c>
    </row>
    <row r="198" spans="1:22" ht="15.75" thickBot="1" x14ac:dyDescent="0.3">
      <c r="K198" s="96"/>
      <c r="L198" s="96"/>
      <c r="M198" s="96"/>
      <c r="N198" s="116"/>
      <c r="O198" s="96"/>
      <c r="P198" s="96"/>
      <c r="Q198" s="89"/>
      <c r="R198" s="96"/>
      <c r="V198" s="96"/>
    </row>
    <row r="199" spans="1:22" x14ac:dyDescent="0.25">
      <c r="A199" s="48" t="s">
        <v>170</v>
      </c>
      <c r="B199" s="4"/>
      <c r="C199" s="72"/>
      <c r="D199" s="14"/>
      <c r="E199" s="5"/>
      <c r="F199" s="14"/>
      <c r="G199" s="4"/>
      <c r="H199" s="27"/>
      <c r="K199" s="96"/>
      <c r="L199" s="96"/>
      <c r="M199" s="96"/>
      <c r="N199" s="116"/>
      <c r="O199" s="96"/>
      <c r="P199" s="96"/>
      <c r="Q199" s="89"/>
      <c r="R199" s="96"/>
      <c r="V199" s="96"/>
    </row>
    <row r="200" spans="1:22" x14ac:dyDescent="0.25">
      <c r="A200" s="6" t="s">
        <v>172</v>
      </c>
      <c r="B200" s="7">
        <v>1</v>
      </c>
      <c r="C200" s="70" t="s">
        <v>171</v>
      </c>
      <c r="D200" s="8">
        <v>867.5</v>
      </c>
      <c r="E200" s="9"/>
      <c r="F200" s="8" t="s">
        <v>13</v>
      </c>
      <c r="G200" s="7"/>
      <c r="H200" s="16" t="s">
        <v>13</v>
      </c>
      <c r="K200" s="96">
        <f>0.75*D200</f>
        <v>650.625</v>
      </c>
      <c r="L200" s="96">
        <f>0.6*D200</f>
        <v>520.5</v>
      </c>
      <c r="M200" s="96">
        <f>D200*0.7</f>
        <v>607.25</v>
      </c>
      <c r="N200" s="116">
        <v>520.27</v>
      </c>
      <c r="O200" s="96">
        <f t="shared" ref="O200:O203" si="49">N200*0.79842</f>
        <v>415.39397339999999</v>
      </c>
      <c r="P200" s="96">
        <f>D200*0.7</f>
        <v>607.25</v>
      </c>
      <c r="Q200" s="89">
        <f t="shared" si="30"/>
        <v>702.36450000000002</v>
      </c>
      <c r="R200" s="96">
        <f t="shared" si="31"/>
        <v>520.27</v>
      </c>
      <c r="S200" s="117">
        <v>390.38</v>
      </c>
      <c r="T200" s="117">
        <f t="shared" si="37"/>
        <v>702.36450000000002</v>
      </c>
      <c r="V200" s="96">
        <f t="shared" si="34"/>
        <v>503.15</v>
      </c>
    </row>
    <row r="201" spans="1:22" x14ac:dyDescent="0.25">
      <c r="A201" s="6" t="s">
        <v>112</v>
      </c>
      <c r="B201" s="7">
        <v>1</v>
      </c>
      <c r="C201" s="70" t="s">
        <v>104</v>
      </c>
      <c r="D201" s="8">
        <v>194.75</v>
      </c>
      <c r="E201" s="9"/>
      <c r="F201" s="8" t="s">
        <v>13</v>
      </c>
      <c r="G201" s="7"/>
      <c r="H201" s="16" t="s">
        <v>13</v>
      </c>
      <c r="K201" s="96">
        <f>0.75*D201</f>
        <v>146.0625</v>
      </c>
      <c r="L201" s="96">
        <f>0.6*D201</f>
        <v>116.85</v>
      </c>
      <c r="M201" s="96">
        <f>D201*0.7</f>
        <v>136.32499999999999</v>
      </c>
      <c r="N201" s="116">
        <v>122.65</v>
      </c>
      <c r="O201" s="96">
        <f t="shared" si="49"/>
        <v>97.926213000000004</v>
      </c>
      <c r="P201" s="96">
        <f>D201*0.7</f>
        <v>136.32499999999999</v>
      </c>
      <c r="Q201" s="89">
        <f t="shared" si="30"/>
        <v>165.57750000000001</v>
      </c>
      <c r="R201" s="96">
        <f t="shared" si="31"/>
        <v>122.65</v>
      </c>
      <c r="S201" s="117">
        <v>87.64</v>
      </c>
      <c r="T201" s="117">
        <f t="shared" si="37"/>
        <v>165.57750000000001</v>
      </c>
      <c r="V201" s="96">
        <f t="shared" si="34"/>
        <v>112.955</v>
      </c>
    </row>
    <row r="202" spans="1:22" x14ac:dyDescent="0.25">
      <c r="A202" s="6" t="s">
        <v>114</v>
      </c>
      <c r="B202" s="7">
        <v>1</v>
      </c>
      <c r="C202" s="70" t="s">
        <v>105</v>
      </c>
      <c r="D202" s="8">
        <v>723.5</v>
      </c>
      <c r="E202" s="9"/>
      <c r="F202" s="8" t="s">
        <v>13</v>
      </c>
      <c r="G202" s="7"/>
      <c r="H202" s="16" t="s">
        <v>13</v>
      </c>
      <c r="K202" s="96">
        <f>0.75*D202</f>
        <v>542.625</v>
      </c>
      <c r="L202" s="96">
        <f>0.6*D202</f>
        <v>434.09999999999997</v>
      </c>
      <c r="M202" s="96">
        <f>D202*0.7</f>
        <v>506.45</v>
      </c>
      <c r="N202" s="116">
        <v>455.64</v>
      </c>
      <c r="O202" s="96">
        <f t="shared" si="49"/>
        <v>363.79208879999999</v>
      </c>
      <c r="P202" s="96">
        <f>D202*0.7</f>
        <v>506.45</v>
      </c>
      <c r="Q202" s="89">
        <f t="shared" ref="Q202:Q265" si="50">R202*1.35</f>
        <v>615.11400000000003</v>
      </c>
      <c r="R202" s="96">
        <f t="shared" ref="R202:R265" si="51">N202</f>
        <v>455.64</v>
      </c>
      <c r="S202" s="117">
        <v>325.58</v>
      </c>
      <c r="T202" s="117">
        <f t="shared" si="37"/>
        <v>615.11400000000003</v>
      </c>
      <c r="V202" s="96">
        <f t="shared" si="34"/>
        <v>419.63</v>
      </c>
    </row>
    <row r="203" spans="1:22" ht="15.75" thickBot="1" x14ac:dyDescent="0.3">
      <c r="A203" s="10" t="s">
        <v>113</v>
      </c>
      <c r="B203" s="11">
        <v>4</v>
      </c>
      <c r="C203" s="77" t="s">
        <v>106</v>
      </c>
      <c r="D203" s="12">
        <v>80.25</v>
      </c>
      <c r="E203" s="13"/>
      <c r="F203" s="12" t="s">
        <v>13</v>
      </c>
      <c r="G203" s="11"/>
      <c r="H203" s="28" t="s">
        <v>13</v>
      </c>
      <c r="K203" s="96">
        <f>0.75*D203</f>
        <v>60.1875</v>
      </c>
      <c r="L203" s="96">
        <f>0.6*D203</f>
        <v>48.15</v>
      </c>
      <c r="M203" s="96">
        <f>D203*0.7</f>
        <v>56.174999999999997</v>
      </c>
      <c r="N203" s="116">
        <v>51.16</v>
      </c>
      <c r="O203" s="96">
        <f t="shared" si="49"/>
        <v>40.847167200000001</v>
      </c>
      <c r="P203" s="96">
        <f>D203*0.7</f>
        <v>56.174999999999997</v>
      </c>
      <c r="Q203" s="89">
        <f t="shared" si="50"/>
        <v>69.066000000000003</v>
      </c>
      <c r="R203" s="96">
        <f t="shared" si="51"/>
        <v>51.16</v>
      </c>
      <c r="S203" s="117">
        <v>36.11</v>
      </c>
      <c r="T203" s="117">
        <f t="shared" si="37"/>
        <v>69.066000000000003</v>
      </c>
      <c r="V203" s="96">
        <f t="shared" si="34"/>
        <v>46.544999999999995</v>
      </c>
    </row>
    <row r="204" spans="1:22" ht="15.75" thickBot="1" x14ac:dyDescent="0.3">
      <c r="K204" s="96"/>
      <c r="L204" s="96"/>
      <c r="M204" s="96"/>
      <c r="N204" s="116"/>
      <c r="O204" s="96"/>
      <c r="P204" s="96"/>
      <c r="Q204" s="89"/>
      <c r="R204" s="96"/>
      <c r="V204" s="96"/>
    </row>
    <row r="205" spans="1:22" x14ac:dyDescent="0.25">
      <c r="A205" s="48" t="s">
        <v>173</v>
      </c>
      <c r="B205" s="4"/>
      <c r="C205" s="72"/>
      <c r="D205" s="14"/>
      <c r="E205" s="5"/>
      <c r="F205" s="14"/>
      <c r="G205" s="4"/>
      <c r="H205" s="27"/>
      <c r="K205" s="96"/>
      <c r="L205" s="96"/>
      <c r="M205" s="96"/>
      <c r="N205" s="116"/>
      <c r="O205" s="96"/>
      <c r="P205" s="96"/>
      <c r="Q205" s="89"/>
      <c r="R205" s="96"/>
      <c r="V205" s="96"/>
    </row>
    <row r="206" spans="1:22" x14ac:dyDescent="0.25">
      <c r="A206" s="6" t="s">
        <v>183</v>
      </c>
      <c r="B206" s="7">
        <v>2</v>
      </c>
      <c r="C206" s="70" t="s">
        <v>174</v>
      </c>
      <c r="D206" s="8">
        <v>4347.75</v>
      </c>
      <c r="E206" s="9"/>
      <c r="F206" s="8" t="s">
        <v>13</v>
      </c>
      <c r="G206" s="7"/>
      <c r="H206" s="16" t="s">
        <v>13</v>
      </c>
      <c r="K206" s="96">
        <f t="shared" ref="K206:K214" si="52">0.75*D206</f>
        <v>3260.8125</v>
      </c>
      <c r="L206" s="96">
        <f t="shared" ref="L206:L214" si="53">0.6*D206</f>
        <v>2608.65</v>
      </c>
      <c r="M206" s="96">
        <f t="shared" ref="M206:M214" si="54">D206*0.7</f>
        <v>3043.4249999999997</v>
      </c>
      <c r="N206" s="116">
        <v>2426.52</v>
      </c>
      <c r="O206" s="96">
        <f t="shared" ref="O206:O214" si="55">N206*0.79842</f>
        <v>1937.3820984000001</v>
      </c>
      <c r="P206" s="96">
        <f t="shared" ref="P206:P214" si="56">D206*0.7</f>
        <v>3043.4249999999997</v>
      </c>
      <c r="Q206" s="89">
        <f t="shared" si="50"/>
        <v>3275.8020000000001</v>
      </c>
      <c r="R206" s="96">
        <f t="shared" si="51"/>
        <v>2426.52</v>
      </c>
      <c r="S206" s="117">
        <v>1956.49</v>
      </c>
      <c r="T206" s="117">
        <f t="shared" si="37"/>
        <v>3275.8020000000001</v>
      </c>
      <c r="V206" s="96">
        <f t="shared" si="34"/>
        <v>2521.6949999999997</v>
      </c>
    </row>
    <row r="207" spans="1:22" x14ac:dyDescent="0.25">
      <c r="A207" s="6" t="s">
        <v>184</v>
      </c>
      <c r="B207" s="7">
        <v>4</v>
      </c>
      <c r="C207" s="70" t="s">
        <v>175</v>
      </c>
      <c r="D207" s="8">
        <v>577.5</v>
      </c>
      <c r="E207" s="9"/>
      <c r="F207" s="8" t="s">
        <v>13</v>
      </c>
      <c r="G207" s="7"/>
      <c r="H207" s="16" t="s">
        <v>13</v>
      </c>
      <c r="K207" s="96">
        <f t="shared" si="52"/>
        <v>433.125</v>
      </c>
      <c r="L207" s="96">
        <f t="shared" si="53"/>
        <v>346.5</v>
      </c>
      <c r="M207" s="96">
        <f t="shared" si="54"/>
        <v>404.25</v>
      </c>
      <c r="N207" s="116">
        <v>363.54</v>
      </c>
      <c r="O207" s="96">
        <f t="shared" si="55"/>
        <v>290.25760680000002</v>
      </c>
      <c r="P207" s="96">
        <f t="shared" si="56"/>
        <v>404.25</v>
      </c>
      <c r="Q207" s="89">
        <f t="shared" si="50"/>
        <v>490.77900000000005</v>
      </c>
      <c r="R207" s="96">
        <f t="shared" si="51"/>
        <v>363.54</v>
      </c>
      <c r="S207" s="117">
        <v>259.88</v>
      </c>
      <c r="T207" s="117">
        <f t="shared" si="37"/>
        <v>490.77900000000005</v>
      </c>
      <c r="V207" s="96">
        <f t="shared" si="34"/>
        <v>334.95</v>
      </c>
    </row>
    <row r="208" spans="1:22" x14ac:dyDescent="0.25">
      <c r="A208" s="6" t="s">
        <v>185</v>
      </c>
      <c r="B208" s="7">
        <v>2</v>
      </c>
      <c r="C208" s="70" t="s">
        <v>176</v>
      </c>
      <c r="D208" s="8">
        <v>696.75</v>
      </c>
      <c r="E208" s="9"/>
      <c r="F208" s="8" t="s">
        <v>13</v>
      </c>
      <c r="G208" s="7"/>
      <c r="H208" s="16" t="s">
        <v>13</v>
      </c>
      <c r="K208" s="96">
        <f t="shared" si="52"/>
        <v>522.5625</v>
      </c>
      <c r="L208" s="96">
        <f t="shared" si="53"/>
        <v>418.05</v>
      </c>
      <c r="M208" s="96">
        <f t="shared" si="54"/>
        <v>487.72499999999997</v>
      </c>
      <c r="N208" s="116">
        <v>439.37</v>
      </c>
      <c r="O208" s="96">
        <f t="shared" si="55"/>
        <v>350.8017954</v>
      </c>
      <c r="P208" s="96">
        <f t="shared" si="56"/>
        <v>487.72499999999997</v>
      </c>
      <c r="Q208" s="89">
        <f t="shared" si="50"/>
        <v>593.14949999999999</v>
      </c>
      <c r="R208" s="96">
        <f t="shared" si="51"/>
        <v>439.37</v>
      </c>
      <c r="S208" s="117">
        <v>313.54000000000002</v>
      </c>
      <c r="T208" s="117">
        <f t="shared" si="37"/>
        <v>593.14949999999999</v>
      </c>
      <c r="V208" s="96">
        <f t="shared" si="34"/>
        <v>404.11499999999995</v>
      </c>
    </row>
    <row r="209" spans="1:22" x14ac:dyDescent="0.25">
      <c r="A209" s="6" t="s">
        <v>186</v>
      </c>
      <c r="B209" s="7">
        <v>2</v>
      </c>
      <c r="C209" s="70" t="s">
        <v>177</v>
      </c>
      <c r="D209" s="8">
        <v>775.25</v>
      </c>
      <c r="E209" s="9"/>
      <c r="F209" s="8" t="s">
        <v>13</v>
      </c>
      <c r="G209" s="7"/>
      <c r="H209" s="16" t="s">
        <v>13</v>
      </c>
      <c r="K209" s="96">
        <f t="shared" si="52"/>
        <v>581.4375</v>
      </c>
      <c r="L209" s="96">
        <f t="shared" si="53"/>
        <v>465.15</v>
      </c>
      <c r="M209" s="96">
        <f t="shared" si="54"/>
        <v>542.67499999999995</v>
      </c>
      <c r="N209" s="116">
        <v>488.17</v>
      </c>
      <c r="O209" s="96">
        <f t="shared" si="55"/>
        <v>389.7646914</v>
      </c>
      <c r="P209" s="96">
        <f t="shared" si="56"/>
        <v>542.67499999999995</v>
      </c>
      <c r="Q209" s="89">
        <f t="shared" si="50"/>
        <v>659.0295000000001</v>
      </c>
      <c r="R209" s="96">
        <f t="shared" si="51"/>
        <v>488.17</v>
      </c>
      <c r="S209" s="117">
        <v>348.86</v>
      </c>
      <c r="T209" s="117">
        <f t="shared" si="37"/>
        <v>659.0295000000001</v>
      </c>
      <c r="V209" s="96">
        <f t="shared" si="34"/>
        <v>449.64499999999998</v>
      </c>
    </row>
    <row r="210" spans="1:22" x14ac:dyDescent="0.25">
      <c r="A210" s="6" t="s">
        <v>187</v>
      </c>
      <c r="B210" s="7">
        <v>2</v>
      </c>
      <c r="C210" s="70" t="s">
        <v>178</v>
      </c>
      <c r="D210" s="8">
        <v>1909</v>
      </c>
      <c r="E210" s="9"/>
      <c r="F210" s="8" t="s">
        <v>13</v>
      </c>
      <c r="G210" s="7"/>
      <c r="H210" s="16" t="s">
        <v>13</v>
      </c>
      <c r="K210" s="96">
        <f t="shared" si="52"/>
        <v>1431.75</v>
      </c>
      <c r="L210" s="96">
        <f t="shared" si="53"/>
        <v>1145.3999999999999</v>
      </c>
      <c r="M210" s="96">
        <f t="shared" si="54"/>
        <v>1336.3</v>
      </c>
      <c r="N210" s="116">
        <v>1200.8900000000001</v>
      </c>
      <c r="O210" s="96">
        <f t="shared" si="55"/>
        <v>958.81459380000013</v>
      </c>
      <c r="P210" s="96">
        <f t="shared" si="56"/>
        <v>1336.3</v>
      </c>
      <c r="Q210" s="89">
        <f t="shared" si="50"/>
        <v>1621.2015000000004</v>
      </c>
      <c r="R210" s="96">
        <f t="shared" si="51"/>
        <v>1200.8900000000001</v>
      </c>
      <c r="S210" s="117">
        <f>O210</f>
        <v>958.81459380000013</v>
      </c>
      <c r="T210" s="117">
        <f t="shared" si="37"/>
        <v>1621.2015000000004</v>
      </c>
      <c r="V210" s="96">
        <f t="shared" ref="V210:V273" si="57">D210*0.58</f>
        <v>1107.22</v>
      </c>
    </row>
    <row r="211" spans="1:22" x14ac:dyDescent="0.25">
      <c r="A211" s="6" t="s">
        <v>188</v>
      </c>
      <c r="B211" s="7">
        <v>2</v>
      </c>
      <c r="C211" s="70" t="s">
        <v>179</v>
      </c>
      <c r="D211" s="8">
        <v>981.5</v>
      </c>
      <c r="E211" s="9"/>
      <c r="F211" s="8" t="s">
        <v>13</v>
      </c>
      <c r="G211" s="7"/>
      <c r="H211" s="16" t="s">
        <v>13</v>
      </c>
      <c r="K211" s="96">
        <f t="shared" si="52"/>
        <v>736.125</v>
      </c>
      <c r="L211" s="96">
        <f t="shared" si="53"/>
        <v>588.9</v>
      </c>
      <c r="M211" s="96">
        <f t="shared" si="54"/>
        <v>687.05</v>
      </c>
      <c r="N211" s="116">
        <v>575.01</v>
      </c>
      <c r="O211" s="96">
        <f t="shared" si="55"/>
        <v>459.09948420000001</v>
      </c>
      <c r="P211" s="96">
        <f t="shared" si="56"/>
        <v>687.05</v>
      </c>
      <c r="Q211" s="89">
        <f t="shared" si="50"/>
        <v>776.26350000000002</v>
      </c>
      <c r="R211" s="96">
        <f t="shared" si="51"/>
        <v>575.01</v>
      </c>
      <c r="S211" s="117">
        <f t="shared" ref="S211:S214" si="58">O211</f>
        <v>459.09948420000001</v>
      </c>
      <c r="T211" s="117">
        <f t="shared" si="37"/>
        <v>776.26350000000002</v>
      </c>
      <c r="V211" s="96">
        <f t="shared" si="57"/>
        <v>569.27</v>
      </c>
    </row>
    <row r="212" spans="1:22" x14ac:dyDescent="0.25">
      <c r="A212" s="6" t="s">
        <v>189</v>
      </c>
      <c r="B212" s="7">
        <v>4</v>
      </c>
      <c r="C212" s="70" t="s">
        <v>180</v>
      </c>
      <c r="D212" s="8">
        <v>1153.25</v>
      </c>
      <c r="E212" s="9"/>
      <c r="F212" s="8" t="s">
        <v>13</v>
      </c>
      <c r="G212" s="7"/>
      <c r="H212" s="16" t="s">
        <v>13</v>
      </c>
      <c r="K212" s="96">
        <f t="shared" si="52"/>
        <v>864.9375</v>
      </c>
      <c r="L212" s="96">
        <f t="shared" si="53"/>
        <v>691.94999999999993</v>
      </c>
      <c r="M212" s="96">
        <f t="shared" si="54"/>
        <v>807.27499999999998</v>
      </c>
      <c r="N212" s="116">
        <v>711.04</v>
      </c>
      <c r="O212" s="96">
        <f t="shared" si="55"/>
        <v>567.7085568</v>
      </c>
      <c r="P212" s="96">
        <f t="shared" si="56"/>
        <v>807.27499999999998</v>
      </c>
      <c r="Q212" s="89">
        <f t="shared" si="50"/>
        <v>959.904</v>
      </c>
      <c r="R212" s="96">
        <f t="shared" si="51"/>
        <v>711.04</v>
      </c>
      <c r="S212" s="117">
        <f t="shared" si="58"/>
        <v>567.7085568</v>
      </c>
      <c r="T212" s="117">
        <f t="shared" si="37"/>
        <v>959.904</v>
      </c>
      <c r="V212" s="96">
        <f t="shared" si="57"/>
        <v>668.88499999999999</v>
      </c>
    </row>
    <row r="213" spans="1:22" x14ac:dyDescent="0.25">
      <c r="A213" s="6" t="s">
        <v>190</v>
      </c>
      <c r="B213" s="7">
        <v>2</v>
      </c>
      <c r="C213" s="70" t="s">
        <v>181</v>
      </c>
      <c r="D213" s="8">
        <v>842.25</v>
      </c>
      <c r="E213" s="9"/>
      <c r="F213" s="8" t="s">
        <v>13</v>
      </c>
      <c r="G213" s="7"/>
      <c r="H213" s="16" t="s">
        <v>13</v>
      </c>
      <c r="K213" s="96">
        <f t="shared" si="52"/>
        <v>631.6875</v>
      </c>
      <c r="L213" s="96">
        <f t="shared" si="53"/>
        <v>505.34999999999997</v>
      </c>
      <c r="M213" s="96">
        <f t="shared" si="54"/>
        <v>589.57499999999993</v>
      </c>
      <c r="N213" s="116">
        <v>530.58000000000004</v>
      </c>
      <c r="O213" s="96">
        <f t="shared" si="55"/>
        <v>423.62568360000006</v>
      </c>
      <c r="P213" s="96">
        <f t="shared" si="56"/>
        <v>589.57499999999993</v>
      </c>
      <c r="Q213" s="89">
        <f t="shared" si="50"/>
        <v>716.28300000000013</v>
      </c>
      <c r="R213" s="96">
        <f t="shared" si="51"/>
        <v>530.58000000000004</v>
      </c>
      <c r="S213" s="117">
        <f t="shared" si="58"/>
        <v>423.62568360000006</v>
      </c>
      <c r="T213" s="117">
        <f t="shared" si="37"/>
        <v>716.28300000000013</v>
      </c>
      <c r="V213" s="96">
        <f t="shared" si="57"/>
        <v>488.50499999999994</v>
      </c>
    </row>
    <row r="214" spans="1:22" ht="15.75" thickBot="1" x14ac:dyDescent="0.3">
      <c r="A214" s="10" t="s">
        <v>191</v>
      </c>
      <c r="B214" s="11">
        <v>2</v>
      </c>
      <c r="C214" s="77" t="s">
        <v>182</v>
      </c>
      <c r="D214" s="12">
        <v>1246.5</v>
      </c>
      <c r="E214" s="13"/>
      <c r="F214" s="12" t="s">
        <v>13</v>
      </c>
      <c r="G214" s="11"/>
      <c r="H214" s="28" t="s">
        <v>13</v>
      </c>
      <c r="K214" s="96">
        <f t="shared" si="52"/>
        <v>934.875</v>
      </c>
      <c r="L214" s="96">
        <f t="shared" si="53"/>
        <v>747.9</v>
      </c>
      <c r="M214" s="96">
        <f t="shared" si="54"/>
        <v>872.55</v>
      </c>
      <c r="N214" s="116">
        <v>784.28</v>
      </c>
      <c r="O214" s="96">
        <f t="shared" si="55"/>
        <v>626.18483760000004</v>
      </c>
      <c r="P214" s="96">
        <f t="shared" si="56"/>
        <v>872.55</v>
      </c>
      <c r="Q214" s="89">
        <f t="shared" si="50"/>
        <v>1058.778</v>
      </c>
      <c r="R214" s="96">
        <f t="shared" si="51"/>
        <v>784.28</v>
      </c>
      <c r="S214" s="117">
        <f t="shared" si="58"/>
        <v>626.18483760000004</v>
      </c>
      <c r="T214" s="117">
        <f t="shared" si="37"/>
        <v>1058.778</v>
      </c>
      <c r="V214" s="96">
        <f t="shared" si="57"/>
        <v>722.96999999999991</v>
      </c>
    </row>
    <row r="215" spans="1:22" ht="15.75" thickBot="1" x14ac:dyDescent="0.3">
      <c r="K215" s="96"/>
      <c r="L215" s="96"/>
      <c r="M215" s="96"/>
      <c r="N215" s="116"/>
      <c r="O215" s="96"/>
      <c r="P215" s="96"/>
      <c r="Q215" s="89"/>
      <c r="R215" s="96"/>
      <c r="V215" s="96"/>
    </row>
    <row r="216" spans="1:22" x14ac:dyDescent="0.25">
      <c r="A216" s="48" t="s">
        <v>192</v>
      </c>
      <c r="B216" s="4"/>
      <c r="C216" s="72"/>
      <c r="D216" s="14"/>
      <c r="E216" s="5"/>
      <c r="F216" s="14"/>
      <c r="G216" s="4"/>
      <c r="H216" s="27"/>
      <c r="K216" s="96"/>
      <c r="L216" s="96"/>
      <c r="M216" s="96"/>
      <c r="N216" s="116"/>
      <c r="O216" s="96"/>
      <c r="P216" s="96"/>
      <c r="Q216" s="89"/>
      <c r="R216" s="96"/>
      <c r="V216" s="96"/>
    </row>
    <row r="217" spans="1:22" x14ac:dyDescent="0.25">
      <c r="A217" s="6" t="s">
        <v>198</v>
      </c>
      <c r="B217" s="7">
        <v>6</v>
      </c>
      <c r="C217" s="70" t="s">
        <v>193</v>
      </c>
      <c r="D217" s="8">
        <v>90.5</v>
      </c>
      <c r="E217" s="9"/>
      <c r="F217" s="8" t="s">
        <v>13</v>
      </c>
      <c r="G217" s="7"/>
      <c r="H217" s="16" t="s">
        <v>13</v>
      </c>
      <c r="K217" s="96">
        <f>0.75*D217</f>
        <v>67.875</v>
      </c>
      <c r="L217" s="96">
        <f>0.6*D217</f>
        <v>54.3</v>
      </c>
      <c r="M217" s="96">
        <f>D217*0.7</f>
        <v>63.349999999999994</v>
      </c>
      <c r="N217" s="116">
        <v>56.99</v>
      </c>
      <c r="O217" s="96">
        <f t="shared" ref="O217:O221" si="59">N217*0.79842</f>
        <v>45.501955800000005</v>
      </c>
      <c r="P217" s="96">
        <f>D217*0.7</f>
        <v>63.349999999999994</v>
      </c>
      <c r="Q217" s="89">
        <f t="shared" si="50"/>
        <v>76.936500000000009</v>
      </c>
      <c r="R217" s="96">
        <f t="shared" si="51"/>
        <v>56.99</v>
      </c>
      <c r="S217" s="117">
        <f>O217</f>
        <v>45.501955800000005</v>
      </c>
      <c r="T217" s="117">
        <f t="shared" si="37"/>
        <v>76.936500000000009</v>
      </c>
      <c r="V217" s="96">
        <f t="shared" si="57"/>
        <v>52.489999999999995</v>
      </c>
    </row>
    <row r="218" spans="1:22" x14ac:dyDescent="0.25">
      <c r="A218" s="6" t="s">
        <v>199</v>
      </c>
      <c r="B218" s="7">
        <v>1</v>
      </c>
      <c r="C218" s="70" t="s">
        <v>194</v>
      </c>
      <c r="D218" s="8">
        <v>174</v>
      </c>
      <c r="E218" s="9"/>
      <c r="F218" s="8" t="s">
        <v>13</v>
      </c>
      <c r="G218" s="7"/>
      <c r="H218" s="16" t="s">
        <v>13</v>
      </c>
      <c r="K218" s="96">
        <f>0.75*D218</f>
        <v>130.5</v>
      </c>
      <c r="L218" s="96">
        <f>0.6*D218</f>
        <v>104.39999999999999</v>
      </c>
      <c r="M218" s="96">
        <f>D218*0.7</f>
        <v>121.8</v>
      </c>
      <c r="N218" s="116">
        <v>93.58</v>
      </c>
      <c r="O218" s="96">
        <f t="shared" si="59"/>
        <v>74.716143599999995</v>
      </c>
      <c r="P218" s="96">
        <f>D218*0.7</f>
        <v>121.8</v>
      </c>
      <c r="Q218" s="89">
        <f t="shared" si="50"/>
        <v>126.33300000000001</v>
      </c>
      <c r="R218" s="96">
        <f t="shared" si="51"/>
        <v>93.58</v>
      </c>
      <c r="S218" s="117">
        <f t="shared" ref="S218:S280" si="60">O218</f>
        <v>74.716143599999995</v>
      </c>
      <c r="T218" s="117">
        <f t="shared" si="37"/>
        <v>126.33300000000001</v>
      </c>
      <c r="V218" s="96">
        <f t="shared" si="57"/>
        <v>100.91999999999999</v>
      </c>
    </row>
    <row r="219" spans="1:22" x14ac:dyDescent="0.25">
      <c r="A219" s="6" t="s">
        <v>200</v>
      </c>
      <c r="B219" s="7">
        <v>1</v>
      </c>
      <c r="C219" s="70" t="s">
        <v>195</v>
      </c>
      <c r="D219" s="8">
        <v>3026.75</v>
      </c>
      <c r="E219" s="9"/>
      <c r="F219" s="8" t="s">
        <v>13</v>
      </c>
      <c r="G219" s="7"/>
      <c r="H219" s="16" t="s">
        <v>13</v>
      </c>
      <c r="K219" s="96">
        <f>0.75*D219</f>
        <v>2270.0625</v>
      </c>
      <c r="L219" s="96">
        <f>0.6*D219</f>
        <v>1816.05</v>
      </c>
      <c r="M219" s="96">
        <f>D219*0.7</f>
        <v>2118.7249999999999</v>
      </c>
      <c r="N219" s="116">
        <v>1631.19</v>
      </c>
      <c r="O219" s="96">
        <f t="shared" si="59"/>
        <v>1302.3747198000001</v>
      </c>
      <c r="P219" s="96">
        <f>D219*0.7</f>
        <v>2118.7249999999999</v>
      </c>
      <c r="Q219" s="89">
        <f t="shared" si="50"/>
        <v>2202.1065000000003</v>
      </c>
      <c r="R219" s="96">
        <f t="shared" si="51"/>
        <v>1631.19</v>
      </c>
      <c r="S219" s="117">
        <f t="shared" si="60"/>
        <v>1302.3747198000001</v>
      </c>
      <c r="T219" s="117">
        <f t="shared" si="37"/>
        <v>2202.1065000000003</v>
      </c>
      <c r="V219" s="96">
        <f t="shared" si="57"/>
        <v>1755.5149999999999</v>
      </c>
    </row>
    <row r="220" spans="1:22" x14ac:dyDescent="0.25">
      <c r="A220" s="6" t="s">
        <v>201</v>
      </c>
      <c r="B220" s="7">
        <v>1</v>
      </c>
      <c r="C220" s="70" t="s">
        <v>196</v>
      </c>
      <c r="D220" s="8">
        <v>145.75</v>
      </c>
      <c r="E220" s="9"/>
      <c r="F220" s="8" t="s">
        <v>13</v>
      </c>
      <c r="G220" s="7"/>
      <c r="H220" s="16" t="s">
        <v>13</v>
      </c>
      <c r="K220" s="96">
        <f>0.75*D220</f>
        <v>109.3125</v>
      </c>
      <c r="L220" s="96">
        <f>0.6*D220</f>
        <v>87.45</v>
      </c>
      <c r="M220" s="96">
        <f>D220*0.7</f>
        <v>102.02499999999999</v>
      </c>
      <c r="N220" s="116">
        <v>91.42</v>
      </c>
      <c r="O220" s="96">
        <f t="shared" si="59"/>
        <v>72.991556400000007</v>
      </c>
      <c r="P220" s="96">
        <f>D220*0.7</f>
        <v>102.02499999999999</v>
      </c>
      <c r="Q220" s="89">
        <f t="shared" si="50"/>
        <v>123.41700000000002</v>
      </c>
      <c r="R220" s="96">
        <f t="shared" si="51"/>
        <v>91.42</v>
      </c>
      <c r="S220" s="117">
        <f t="shared" si="60"/>
        <v>72.991556400000007</v>
      </c>
      <c r="T220" s="117">
        <f t="shared" si="37"/>
        <v>123.41700000000002</v>
      </c>
      <c r="V220" s="96">
        <f t="shared" si="57"/>
        <v>84.534999999999997</v>
      </c>
    </row>
    <row r="221" spans="1:22" ht="15.75" thickBot="1" x14ac:dyDescent="0.3">
      <c r="A221" s="10" t="s">
        <v>202</v>
      </c>
      <c r="B221" s="11">
        <v>1</v>
      </c>
      <c r="C221" s="77" t="s">
        <v>197</v>
      </c>
      <c r="D221" s="12">
        <v>174.5</v>
      </c>
      <c r="E221" s="13"/>
      <c r="F221" s="12" t="s">
        <v>13</v>
      </c>
      <c r="G221" s="11"/>
      <c r="H221" s="28" t="s">
        <v>13</v>
      </c>
      <c r="K221" s="96">
        <f>0.75*D221</f>
        <v>130.875</v>
      </c>
      <c r="L221" s="96">
        <f>0.6*D221</f>
        <v>104.7</v>
      </c>
      <c r="M221" s="96">
        <f>D221*0.7</f>
        <v>122.14999999999999</v>
      </c>
      <c r="N221" s="116">
        <v>93.79</v>
      </c>
      <c r="O221" s="96">
        <f t="shared" si="59"/>
        <v>74.883811800000004</v>
      </c>
      <c r="P221" s="96">
        <f>D221*0.7</f>
        <v>122.14999999999999</v>
      </c>
      <c r="Q221" s="89">
        <f t="shared" si="50"/>
        <v>126.61650000000002</v>
      </c>
      <c r="R221" s="96">
        <f t="shared" si="51"/>
        <v>93.79</v>
      </c>
      <c r="S221" s="117">
        <f t="shared" si="60"/>
        <v>74.883811800000004</v>
      </c>
      <c r="T221" s="117">
        <f t="shared" si="37"/>
        <v>126.61650000000002</v>
      </c>
      <c r="V221" s="96">
        <f t="shared" si="57"/>
        <v>101.21</v>
      </c>
    </row>
    <row r="222" spans="1:22" ht="15.75" thickBot="1" x14ac:dyDescent="0.3">
      <c r="K222" s="96"/>
      <c r="L222" s="96"/>
      <c r="M222" s="96"/>
      <c r="N222" s="116"/>
      <c r="O222" s="96"/>
      <c r="P222" s="96"/>
      <c r="Q222" s="89"/>
      <c r="R222" s="96"/>
      <c r="V222" s="96"/>
    </row>
    <row r="223" spans="1:22" x14ac:dyDescent="0.25">
      <c r="A223" s="48" t="s">
        <v>209</v>
      </c>
      <c r="B223" s="4"/>
      <c r="C223" s="72"/>
      <c r="D223" s="14"/>
      <c r="E223" s="5"/>
      <c r="F223" s="14"/>
      <c r="G223" s="4"/>
      <c r="H223" s="27"/>
      <c r="K223" s="96"/>
      <c r="L223" s="96"/>
      <c r="M223" s="96"/>
      <c r="N223" s="116"/>
      <c r="O223" s="96"/>
      <c r="P223" s="96"/>
      <c r="Q223" s="89"/>
      <c r="R223" s="96"/>
      <c r="V223" s="96"/>
    </row>
    <row r="224" spans="1:22" ht="15.75" thickBot="1" x14ac:dyDescent="0.3">
      <c r="A224" s="10" t="s">
        <v>210</v>
      </c>
      <c r="B224" s="11">
        <v>1</v>
      </c>
      <c r="C224" s="77" t="s">
        <v>211</v>
      </c>
      <c r="D224" s="12">
        <v>595</v>
      </c>
      <c r="E224" s="13"/>
      <c r="F224" s="12" t="s">
        <v>13</v>
      </c>
      <c r="G224" s="11"/>
      <c r="H224" s="28" t="s">
        <v>13</v>
      </c>
      <c r="K224" s="96">
        <f>0.75*D224</f>
        <v>446.25</v>
      </c>
      <c r="L224" s="96">
        <f>0.6*D224</f>
        <v>357</v>
      </c>
      <c r="M224" s="96">
        <f>D224*0.7</f>
        <v>416.5</v>
      </c>
      <c r="N224" s="116">
        <v>350.03</v>
      </c>
      <c r="O224" s="96">
        <f t="shared" ref="O224" si="61">N224*0.79842</f>
        <v>279.47095259999998</v>
      </c>
      <c r="P224" s="96">
        <f>D224*0.7</f>
        <v>416.5</v>
      </c>
      <c r="Q224" s="89">
        <f t="shared" si="50"/>
        <v>472.54050000000001</v>
      </c>
      <c r="R224" s="96">
        <f t="shared" si="51"/>
        <v>350.03</v>
      </c>
      <c r="S224" s="117">
        <f t="shared" si="60"/>
        <v>279.47095259999998</v>
      </c>
      <c r="T224" s="117">
        <f t="shared" si="37"/>
        <v>472.54050000000001</v>
      </c>
      <c r="V224" s="96">
        <f t="shared" si="57"/>
        <v>345.09999999999997</v>
      </c>
    </row>
    <row r="225" spans="1:22" ht="15.75" thickBot="1" x14ac:dyDescent="0.3">
      <c r="K225" s="96"/>
      <c r="L225" s="96"/>
      <c r="M225" s="96"/>
      <c r="N225" s="116"/>
      <c r="O225" s="96"/>
      <c r="P225" s="96"/>
      <c r="Q225" s="89"/>
      <c r="R225" s="96"/>
      <c r="V225" s="96"/>
    </row>
    <row r="226" spans="1:22" x14ac:dyDescent="0.25">
      <c r="A226" s="48" t="s">
        <v>213</v>
      </c>
      <c r="B226" s="4"/>
      <c r="C226" s="72"/>
      <c r="D226" s="14"/>
      <c r="E226" s="5"/>
      <c r="F226" s="14"/>
      <c r="G226" s="4"/>
      <c r="H226" s="27"/>
      <c r="K226" s="96"/>
      <c r="L226" s="96"/>
      <c r="M226" s="96"/>
      <c r="N226" s="116"/>
      <c r="O226" s="96"/>
      <c r="P226" s="96"/>
      <c r="Q226" s="89"/>
      <c r="R226" s="96"/>
      <c r="V226" s="96"/>
    </row>
    <row r="227" spans="1:22" ht="15.75" thickBot="1" x14ac:dyDescent="0.3">
      <c r="A227" s="10" t="s">
        <v>214</v>
      </c>
      <c r="B227" s="11">
        <v>1</v>
      </c>
      <c r="C227" s="77" t="s">
        <v>212</v>
      </c>
      <c r="D227" s="12">
        <v>1642.25</v>
      </c>
      <c r="E227" s="13"/>
      <c r="F227" s="12" t="s">
        <v>13</v>
      </c>
      <c r="G227" s="11"/>
      <c r="H227" s="28" t="s">
        <v>13</v>
      </c>
      <c r="K227" s="96">
        <f>0.75*D227</f>
        <v>1231.6875</v>
      </c>
      <c r="L227" s="96">
        <f>0.6*D227</f>
        <v>985.34999999999991</v>
      </c>
      <c r="M227" s="96">
        <f>D227*0.7</f>
        <v>1149.5749999999998</v>
      </c>
      <c r="N227" s="116">
        <v>1003.79</v>
      </c>
      <c r="O227" s="96">
        <f t="shared" ref="O227" si="62">N227*0.79842</f>
        <v>801.44601179999995</v>
      </c>
      <c r="P227" s="96">
        <f>D227*0.7</f>
        <v>1149.5749999999998</v>
      </c>
      <c r="Q227" s="89">
        <f t="shared" si="50"/>
        <v>1355.1165000000001</v>
      </c>
      <c r="R227" s="96">
        <f t="shared" si="51"/>
        <v>1003.79</v>
      </c>
      <c r="S227" s="117">
        <f t="shared" si="60"/>
        <v>801.44601179999995</v>
      </c>
      <c r="T227" s="117">
        <f t="shared" si="37"/>
        <v>1355.1165000000001</v>
      </c>
      <c r="V227" s="96">
        <f t="shared" si="57"/>
        <v>952.50499999999988</v>
      </c>
    </row>
    <row r="228" spans="1:22" ht="15.75" thickBot="1" x14ac:dyDescent="0.3">
      <c r="K228" s="96"/>
      <c r="L228" s="96"/>
      <c r="M228" s="96"/>
      <c r="N228" s="116"/>
      <c r="O228" s="96"/>
      <c r="P228" s="96"/>
      <c r="Q228" s="89"/>
      <c r="R228" s="96"/>
      <c r="V228" s="96"/>
    </row>
    <row r="229" spans="1:22" x14ac:dyDescent="0.25">
      <c r="A229" s="48" t="s">
        <v>215</v>
      </c>
      <c r="B229" s="4"/>
      <c r="C229" s="72"/>
      <c r="D229" s="14"/>
      <c r="E229" s="5"/>
      <c r="F229" s="14"/>
      <c r="G229" s="4"/>
      <c r="H229" s="27"/>
      <c r="K229" s="96"/>
      <c r="L229" s="96"/>
      <c r="M229" s="96"/>
      <c r="N229" s="116"/>
      <c r="O229" s="96"/>
      <c r="P229" s="96"/>
      <c r="Q229" s="89"/>
      <c r="R229" s="96"/>
      <c r="V229" s="96"/>
    </row>
    <row r="230" spans="1:22" x14ac:dyDescent="0.25">
      <c r="A230" s="6" t="s">
        <v>219</v>
      </c>
      <c r="B230" s="7">
        <v>1</v>
      </c>
      <c r="C230" s="70" t="s">
        <v>216</v>
      </c>
      <c r="D230" s="8">
        <v>2426.5</v>
      </c>
      <c r="E230" s="9"/>
      <c r="F230" s="8" t="s">
        <v>13</v>
      </c>
      <c r="G230" s="7"/>
      <c r="H230" s="16" t="s">
        <v>13</v>
      </c>
      <c r="K230" s="96">
        <f t="shared" ref="K230:K235" si="63">0.75*D230</f>
        <v>1819.875</v>
      </c>
      <c r="L230" s="96">
        <f t="shared" ref="L230:L235" si="64">0.6*D230</f>
        <v>1455.8999999999999</v>
      </c>
      <c r="M230" s="96">
        <f t="shared" ref="M230:M235" si="65">D230*0.7</f>
        <v>1698.55</v>
      </c>
      <c r="N230" s="116">
        <v>1199.46</v>
      </c>
      <c r="O230" s="96">
        <f t="shared" ref="O230:O235" si="66">N230*0.79842</f>
        <v>957.67285320000008</v>
      </c>
      <c r="P230" s="96">
        <f t="shared" ref="P230:P235" si="67">D230*0.7</f>
        <v>1698.55</v>
      </c>
      <c r="Q230" s="89">
        <f t="shared" si="50"/>
        <v>1619.2710000000002</v>
      </c>
      <c r="R230" s="96">
        <f t="shared" si="51"/>
        <v>1199.46</v>
      </c>
      <c r="S230" s="117">
        <f t="shared" si="60"/>
        <v>957.67285320000008</v>
      </c>
      <c r="T230" s="117">
        <f t="shared" si="37"/>
        <v>1619.2710000000002</v>
      </c>
      <c r="V230" s="96">
        <f t="shared" si="57"/>
        <v>1407.37</v>
      </c>
    </row>
    <row r="231" spans="1:22" x14ac:dyDescent="0.25">
      <c r="A231" s="6" t="s">
        <v>220</v>
      </c>
      <c r="B231" s="7">
        <v>1</v>
      </c>
      <c r="C231" s="70" t="s">
        <v>217</v>
      </c>
      <c r="D231" s="8">
        <v>194.75</v>
      </c>
      <c r="E231" s="9"/>
      <c r="F231" s="8" t="s">
        <v>13</v>
      </c>
      <c r="G231" s="7"/>
      <c r="H231" s="16" t="s">
        <v>13</v>
      </c>
      <c r="K231" s="96">
        <f t="shared" si="63"/>
        <v>146.0625</v>
      </c>
      <c r="L231" s="96">
        <f t="shared" si="64"/>
        <v>116.85</v>
      </c>
      <c r="M231" s="96">
        <f t="shared" si="65"/>
        <v>136.32499999999999</v>
      </c>
      <c r="N231" s="116">
        <v>122.61</v>
      </c>
      <c r="O231" s="96">
        <f t="shared" si="66"/>
        <v>97.894276200000007</v>
      </c>
      <c r="P231" s="96">
        <f t="shared" si="67"/>
        <v>136.32499999999999</v>
      </c>
      <c r="Q231" s="89">
        <f t="shared" si="50"/>
        <v>165.52350000000001</v>
      </c>
      <c r="R231" s="96">
        <f t="shared" si="51"/>
        <v>122.61</v>
      </c>
      <c r="S231" s="117">
        <f t="shared" si="60"/>
        <v>97.894276200000007</v>
      </c>
      <c r="T231" s="117">
        <f t="shared" si="37"/>
        <v>165.52350000000001</v>
      </c>
      <c r="V231" s="96">
        <f t="shared" si="57"/>
        <v>112.955</v>
      </c>
    </row>
    <row r="232" spans="1:22" x14ac:dyDescent="0.25">
      <c r="A232" s="67" t="s">
        <v>166</v>
      </c>
      <c r="B232" s="7">
        <v>4</v>
      </c>
      <c r="C232" s="70" t="s">
        <v>99</v>
      </c>
      <c r="D232" s="8">
        <v>106.25</v>
      </c>
      <c r="E232" s="9"/>
      <c r="F232" s="8" t="s">
        <v>13</v>
      </c>
      <c r="G232" s="7"/>
      <c r="H232" s="16" t="s">
        <v>13</v>
      </c>
      <c r="I232" s="9"/>
      <c r="K232" s="96">
        <f t="shared" si="63"/>
        <v>79.6875</v>
      </c>
      <c r="L232" s="96">
        <f t="shared" si="64"/>
        <v>63.75</v>
      </c>
      <c r="M232" s="96">
        <f t="shared" si="65"/>
        <v>74.375</v>
      </c>
      <c r="N232" s="116">
        <v>67.459999999999994</v>
      </c>
      <c r="O232" s="96">
        <f t="shared" si="66"/>
        <v>53.861413199999994</v>
      </c>
      <c r="P232" s="96">
        <f t="shared" si="67"/>
        <v>74.375</v>
      </c>
      <c r="Q232" s="89">
        <f t="shared" si="50"/>
        <v>91.070999999999998</v>
      </c>
      <c r="R232" s="96">
        <f t="shared" si="51"/>
        <v>67.459999999999994</v>
      </c>
      <c r="S232" s="117">
        <f t="shared" si="60"/>
        <v>53.861413199999994</v>
      </c>
      <c r="T232" s="117">
        <f t="shared" ref="T232:T295" si="68">Q232</f>
        <v>91.070999999999998</v>
      </c>
      <c r="V232" s="96">
        <f t="shared" si="57"/>
        <v>61.624999999999993</v>
      </c>
    </row>
    <row r="233" spans="1:22" x14ac:dyDescent="0.25">
      <c r="A233" s="6" t="s">
        <v>108</v>
      </c>
      <c r="B233" s="7">
        <v>1</v>
      </c>
      <c r="C233" s="70" t="s">
        <v>100</v>
      </c>
      <c r="D233" s="8">
        <v>129.5</v>
      </c>
      <c r="E233" s="9"/>
      <c r="F233" s="8" t="s">
        <v>13</v>
      </c>
      <c r="G233" s="7"/>
      <c r="H233" s="16" t="s">
        <v>13</v>
      </c>
      <c r="I233" s="9"/>
      <c r="K233" s="96">
        <f t="shared" si="63"/>
        <v>97.125</v>
      </c>
      <c r="L233" s="96">
        <f t="shared" si="64"/>
        <v>77.7</v>
      </c>
      <c r="M233" s="96">
        <f t="shared" si="65"/>
        <v>90.649999999999991</v>
      </c>
      <c r="N233" s="116">
        <v>81.510000000000005</v>
      </c>
      <c r="O233" s="96">
        <f t="shared" si="66"/>
        <v>65.07921420000001</v>
      </c>
      <c r="P233" s="96">
        <f t="shared" si="67"/>
        <v>90.649999999999991</v>
      </c>
      <c r="Q233" s="89">
        <f t="shared" si="50"/>
        <v>110.03850000000001</v>
      </c>
      <c r="R233" s="96">
        <f t="shared" si="51"/>
        <v>81.510000000000005</v>
      </c>
      <c r="S233" s="117">
        <f t="shared" si="60"/>
        <v>65.07921420000001</v>
      </c>
      <c r="T233" s="117">
        <f t="shared" si="68"/>
        <v>110.03850000000001</v>
      </c>
      <c r="V233" s="96">
        <f t="shared" si="57"/>
        <v>75.11</v>
      </c>
    </row>
    <row r="234" spans="1:22" x14ac:dyDescent="0.25">
      <c r="A234" s="6" t="s">
        <v>110</v>
      </c>
      <c r="B234" s="7">
        <v>1</v>
      </c>
      <c r="C234" s="70" t="s">
        <v>101</v>
      </c>
      <c r="D234" s="8">
        <v>147.25</v>
      </c>
      <c r="E234" s="9"/>
      <c r="F234" s="8" t="s">
        <v>13</v>
      </c>
      <c r="G234" s="7"/>
      <c r="H234" s="16" t="s">
        <v>13</v>
      </c>
      <c r="I234" s="9"/>
      <c r="K234" s="96">
        <f t="shared" si="63"/>
        <v>110.4375</v>
      </c>
      <c r="L234" s="96">
        <f t="shared" si="64"/>
        <v>88.35</v>
      </c>
      <c r="M234" s="96">
        <f t="shared" si="65"/>
        <v>103.07499999999999</v>
      </c>
      <c r="N234" s="116">
        <v>91.66</v>
      </c>
      <c r="O234" s="96">
        <f t="shared" si="66"/>
        <v>73.183177200000003</v>
      </c>
      <c r="P234" s="96">
        <f t="shared" si="67"/>
        <v>103.07499999999999</v>
      </c>
      <c r="Q234" s="89">
        <f t="shared" si="50"/>
        <v>123.741</v>
      </c>
      <c r="R234" s="96">
        <f t="shared" si="51"/>
        <v>91.66</v>
      </c>
      <c r="S234" s="117">
        <f t="shared" si="60"/>
        <v>73.183177200000003</v>
      </c>
      <c r="T234" s="117">
        <f t="shared" si="68"/>
        <v>123.741</v>
      </c>
      <c r="V234" s="96">
        <f t="shared" si="57"/>
        <v>85.405000000000001</v>
      </c>
    </row>
    <row r="235" spans="1:22" ht="15.75" thickBot="1" x14ac:dyDescent="0.3">
      <c r="A235" s="68" t="s">
        <v>221</v>
      </c>
      <c r="B235" s="11">
        <v>1</v>
      </c>
      <c r="C235" s="77" t="s">
        <v>218</v>
      </c>
      <c r="D235" s="12">
        <v>304</v>
      </c>
      <c r="E235" s="13"/>
      <c r="F235" s="12" t="s">
        <v>13</v>
      </c>
      <c r="G235" s="11"/>
      <c r="H235" s="28" t="s">
        <v>13</v>
      </c>
      <c r="K235" s="96">
        <f t="shared" si="63"/>
        <v>228</v>
      </c>
      <c r="L235" s="96">
        <f t="shared" si="64"/>
        <v>182.4</v>
      </c>
      <c r="M235" s="96">
        <f t="shared" si="65"/>
        <v>212.79999999999998</v>
      </c>
      <c r="N235" s="116">
        <v>0</v>
      </c>
      <c r="O235" s="96">
        <f t="shared" si="66"/>
        <v>0</v>
      </c>
      <c r="P235" s="96">
        <f t="shared" si="67"/>
        <v>212.79999999999998</v>
      </c>
      <c r="Q235" s="89">
        <f t="shared" si="50"/>
        <v>0</v>
      </c>
      <c r="R235" s="96">
        <f t="shared" si="51"/>
        <v>0</v>
      </c>
      <c r="S235" s="117">
        <f t="shared" si="60"/>
        <v>0</v>
      </c>
      <c r="T235" s="117">
        <f t="shared" si="68"/>
        <v>0</v>
      </c>
      <c r="V235" s="96">
        <f t="shared" si="57"/>
        <v>176.32</v>
      </c>
    </row>
    <row r="236" spans="1:22" ht="15.75" thickBot="1" x14ac:dyDescent="0.3">
      <c r="K236" s="96"/>
      <c r="L236" s="96"/>
      <c r="M236" s="96"/>
      <c r="N236" s="116"/>
      <c r="O236" s="96"/>
      <c r="P236" s="96"/>
      <c r="Q236" s="89"/>
      <c r="R236" s="96"/>
      <c r="V236" s="96"/>
    </row>
    <row r="237" spans="1:22" x14ac:dyDescent="0.25">
      <c r="A237" s="69" t="s">
        <v>222</v>
      </c>
      <c r="B237" s="72"/>
      <c r="C237" s="72"/>
      <c r="D237" s="73"/>
      <c r="E237" s="74"/>
      <c r="F237" s="73"/>
      <c r="G237" s="72"/>
      <c r="H237" s="75"/>
      <c r="K237" s="96"/>
      <c r="L237" s="96"/>
      <c r="M237" s="96"/>
      <c r="N237" s="116"/>
      <c r="O237" s="96"/>
      <c r="P237" s="96"/>
      <c r="Q237" s="89"/>
      <c r="R237" s="96"/>
      <c r="V237" s="96"/>
    </row>
    <row r="238" spans="1:22" x14ac:dyDescent="0.25">
      <c r="A238" s="67" t="s">
        <v>226</v>
      </c>
      <c r="B238" s="70">
        <v>2</v>
      </c>
      <c r="C238" s="70" t="s">
        <v>223</v>
      </c>
      <c r="D238" s="71">
        <v>352.5</v>
      </c>
      <c r="E238" s="66"/>
      <c r="F238" s="71" t="s">
        <v>13</v>
      </c>
      <c r="G238" s="70"/>
      <c r="H238" s="76" t="s">
        <v>13</v>
      </c>
      <c r="K238" s="96">
        <f>0.75*D238</f>
        <v>264.375</v>
      </c>
      <c r="L238" s="96">
        <f>0.6*D238</f>
        <v>211.5</v>
      </c>
      <c r="M238" s="96">
        <f>D238*0.7</f>
        <v>246.74999999999997</v>
      </c>
      <c r="N238" s="116">
        <v>222.04</v>
      </c>
      <c r="O238" s="96">
        <f t="shared" ref="O238:O241" si="69">N238*0.79842</f>
        <v>177.2811768</v>
      </c>
      <c r="P238" s="96">
        <f>D238*0.7</f>
        <v>246.74999999999997</v>
      </c>
      <c r="Q238" s="89">
        <f t="shared" si="50"/>
        <v>299.75400000000002</v>
      </c>
      <c r="R238" s="96">
        <f t="shared" si="51"/>
        <v>222.04</v>
      </c>
      <c r="S238" s="117">
        <f t="shared" si="60"/>
        <v>177.2811768</v>
      </c>
      <c r="T238" s="117">
        <f t="shared" si="68"/>
        <v>299.75400000000002</v>
      </c>
      <c r="V238" s="96">
        <f t="shared" si="57"/>
        <v>204.45</v>
      </c>
    </row>
    <row r="239" spans="1:22" x14ac:dyDescent="0.25">
      <c r="A239" s="67" t="s">
        <v>227</v>
      </c>
      <c r="B239" s="70">
        <v>2</v>
      </c>
      <c r="C239" s="70" t="s">
        <v>224</v>
      </c>
      <c r="D239" s="71">
        <v>115</v>
      </c>
      <c r="E239" s="66"/>
      <c r="F239" s="71" t="s">
        <v>13</v>
      </c>
      <c r="G239" s="70"/>
      <c r="H239" s="76" t="s">
        <v>13</v>
      </c>
      <c r="K239" s="96">
        <f>0.75*D239</f>
        <v>86.25</v>
      </c>
      <c r="L239" s="96">
        <f>0.6*D239</f>
        <v>69</v>
      </c>
      <c r="M239" s="96">
        <f>D239*0.7</f>
        <v>80.5</v>
      </c>
      <c r="N239" s="116">
        <v>72.400000000000006</v>
      </c>
      <c r="O239" s="96">
        <f t="shared" si="69"/>
        <v>57.805608000000007</v>
      </c>
      <c r="P239" s="96">
        <f>D239*0.7</f>
        <v>80.5</v>
      </c>
      <c r="Q239" s="89">
        <f t="shared" si="50"/>
        <v>97.740000000000009</v>
      </c>
      <c r="R239" s="96">
        <f t="shared" si="51"/>
        <v>72.400000000000006</v>
      </c>
      <c r="S239" s="117">
        <f t="shared" si="60"/>
        <v>57.805608000000007</v>
      </c>
      <c r="T239" s="117">
        <f t="shared" si="68"/>
        <v>97.740000000000009</v>
      </c>
      <c r="V239" s="96">
        <f t="shared" si="57"/>
        <v>66.699999999999989</v>
      </c>
    </row>
    <row r="240" spans="1:22" x14ac:dyDescent="0.25">
      <c r="A240" s="67" t="s">
        <v>228</v>
      </c>
      <c r="B240" s="70">
        <v>1</v>
      </c>
      <c r="C240" s="70" t="s">
        <v>225</v>
      </c>
      <c r="D240" s="71">
        <v>526.75</v>
      </c>
      <c r="E240" s="66"/>
      <c r="F240" s="71" t="s">
        <v>13</v>
      </c>
      <c r="G240" s="70"/>
      <c r="H240" s="76" t="s">
        <v>13</v>
      </c>
      <c r="K240" s="96">
        <f>0.75*D240</f>
        <v>395.0625</v>
      </c>
      <c r="L240" s="96">
        <f>0.6*D240</f>
        <v>316.05</v>
      </c>
      <c r="M240" s="96">
        <f>D240*0.7</f>
        <v>368.72499999999997</v>
      </c>
      <c r="N240" s="116">
        <v>257.2</v>
      </c>
      <c r="O240" s="96">
        <f t="shared" si="69"/>
        <v>205.353624</v>
      </c>
      <c r="P240" s="96">
        <f>D240*0.7</f>
        <v>368.72499999999997</v>
      </c>
      <c r="Q240" s="89">
        <f t="shared" si="50"/>
        <v>347.22</v>
      </c>
      <c r="R240" s="96">
        <f t="shared" si="51"/>
        <v>257.2</v>
      </c>
      <c r="S240" s="117">
        <f t="shared" si="60"/>
        <v>205.353624</v>
      </c>
      <c r="T240" s="117">
        <f t="shared" si="68"/>
        <v>347.22</v>
      </c>
      <c r="V240" s="96">
        <f t="shared" si="57"/>
        <v>305.51499999999999</v>
      </c>
    </row>
    <row r="241" spans="1:22" ht="15.75" thickBot="1" x14ac:dyDescent="0.3">
      <c r="A241" s="68" t="s">
        <v>165</v>
      </c>
      <c r="B241" s="77">
        <v>1</v>
      </c>
      <c r="C241" s="77" t="s">
        <v>151</v>
      </c>
      <c r="D241" s="78">
        <v>90.75</v>
      </c>
      <c r="E241" s="79"/>
      <c r="F241" s="78" t="s">
        <v>13</v>
      </c>
      <c r="G241" s="77"/>
      <c r="H241" s="80" t="s">
        <v>13</v>
      </c>
      <c r="K241" s="96">
        <f>0.75*D241</f>
        <v>68.0625</v>
      </c>
      <c r="L241" s="96">
        <f>0.6*D241</f>
        <v>54.449999999999996</v>
      </c>
      <c r="M241" s="96">
        <f>D241*0.7</f>
        <v>63.524999999999999</v>
      </c>
      <c r="N241" s="116">
        <v>57.03</v>
      </c>
      <c r="O241" s="96">
        <f t="shared" si="69"/>
        <v>45.533892600000001</v>
      </c>
      <c r="P241" s="96">
        <f>D241*0.7</f>
        <v>63.524999999999999</v>
      </c>
      <c r="Q241" s="89">
        <f t="shared" si="50"/>
        <v>76.990500000000011</v>
      </c>
      <c r="R241" s="96">
        <f t="shared" si="51"/>
        <v>57.03</v>
      </c>
      <c r="S241" s="117">
        <f t="shared" si="60"/>
        <v>45.533892600000001</v>
      </c>
      <c r="T241" s="117">
        <f t="shared" si="68"/>
        <v>76.990500000000011</v>
      </c>
      <c r="V241" s="96">
        <f t="shared" si="57"/>
        <v>52.634999999999998</v>
      </c>
    </row>
    <row r="242" spans="1:22" ht="15.75" thickBot="1" x14ac:dyDescent="0.3">
      <c r="K242" s="96"/>
      <c r="L242" s="96"/>
      <c r="M242" s="96"/>
      <c r="N242" s="116"/>
      <c r="O242" s="96"/>
      <c r="P242" s="96"/>
      <c r="Q242" s="89"/>
      <c r="R242" s="96"/>
      <c r="V242" s="96"/>
    </row>
    <row r="243" spans="1:22" x14ac:dyDescent="0.25">
      <c r="A243" s="48" t="s">
        <v>229</v>
      </c>
      <c r="B243" s="4"/>
      <c r="C243" s="72"/>
      <c r="D243" s="14"/>
      <c r="E243" s="5"/>
      <c r="F243" s="14"/>
      <c r="G243" s="4"/>
      <c r="H243" s="27"/>
      <c r="K243" s="96"/>
      <c r="L243" s="96"/>
      <c r="M243" s="96"/>
      <c r="N243" s="116"/>
      <c r="O243" s="96"/>
      <c r="P243" s="96"/>
      <c r="Q243" s="89"/>
      <c r="R243" s="96"/>
      <c r="V243" s="96"/>
    </row>
    <row r="244" spans="1:22" x14ac:dyDescent="0.25">
      <c r="A244" s="6" t="s">
        <v>234</v>
      </c>
      <c r="B244" s="7">
        <v>1</v>
      </c>
      <c r="C244" s="70" t="s">
        <v>230</v>
      </c>
      <c r="D244" s="8">
        <v>702</v>
      </c>
      <c r="E244" s="9"/>
      <c r="F244" s="8" t="s">
        <v>13</v>
      </c>
      <c r="G244" s="8"/>
      <c r="H244" s="81" t="s">
        <v>13</v>
      </c>
      <c r="K244" s="96">
        <f>0.75*D244</f>
        <v>526.5</v>
      </c>
      <c r="L244" s="96">
        <f>0.6*D244</f>
        <v>421.2</v>
      </c>
      <c r="M244" s="96">
        <f>D244*0.7</f>
        <v>491.4</v>
      </c>
      <c r="N244" s="116">
        <v>442.6</v>
      </c>
      <c r="O244" s="96">
        <f t="shared" ref="O244:O248" si="70">N244*0.79842</f>
        <v>353.38069200000001</v>
      </c>
      <c r="P244" s="96">
        <f>D244*0.7</f>
        <v>491.4</v>
      </c>
      <c r="Q244" s="89">
        <f t="shared" si="50"/>
        <v>597.5100000000001</v>
      </c>
      <c r="R244" s="96">
        <f t="shared" si="51"/>
        <v>442.6</v>
      </c>
      <c r="S244" s="117">
        <f t="shared" si="60"/>
        <v>353.38069200000001</v>
      </c>
      <c r="T244" s="117">
        <f t="shared" si="68"/>
        <v>597.5100000000001</v>
      </c>
      <c r="V244" s="96">
        <f t="shared" si="57"/>
        <v>407.15999999999997</v>
      </c>
    </row>
    <row r="245" spans="1:22" x14ac:dyDescent="0.25">
      <c r="A245" s="6" t="s">
        <v>237</v>
      </c>
      <c r="B245" s="7">
        <v>2</v>
      </c>
      <c r="C245" s="70" t="s">
        <v>231</v>
      </c>
      <c r="D245" s="8">
        <v>132.5</v>
      </c>
      <c r="E245" s="9"/>
      <c r="F245" s="8" t="s">
        <v>13</v>
      </c>
      <c r="G245" s="8"/>
      <c r="H245" s="81" t="s">
        <v>13</v>
      </c>
      <c r="K245" s="96">
        <f>0.75*D245</f>
        <v>99.375</v>
      </c>
      <c r="L245" s="96">
        <f>0.6*D245</f>
        <v>79.5</v>
      </c>
      <c r="M245" s="96">
        <f>D245*0.7</f>
        <v>92.75</v>
      </c>
      <c r="N245" s="116">
        <v>83.14</v>
      </c>
      <c r="O245" s="96">
        <f t="shared" si="70"/>
        <v>66.3806388</v>
      </c>
      <c r="P245" s="96">
        <f>D245*0.7</f>
        <v>92.75</v>
      </c>
      <c r="Q245" s="89">
        <f t="shared" si="50"/>
        <v>112.239</v>
      </c>
      <c r="R245" s="96">
        <f t="shared" si="51"/>
        <v>83.14</v>
      </c>
      <c r="S245" s="117">
        <f t="shared" si="60"/>
        <v>66.3806388</v>
      </c>
      <c r="T245" s="117">
        <f t="shared" si="68"/>
        <v>112.239</v>
      </c>
      <c r="V245" s="96">
        <f t="shared" si="57"/>
        <v>76.849999999999994</v>
      </c>
    </row>
    <row r="246" spans="1:22" x14ac:dyDescent="0.25">
      <c r="A246" s="6" t="s">
        <v>236</v>
      </c>
      <c r="B246" s="7">
        <v>1</v>
      </c>
      <c r="C246" s="70" t="s">
        <v>232</v>
      </c>
      <c r="D246" s="8">
        <v>175</v>
      </c>
      <c r="E246" s="9"/>
      <c r="F246" s="8" t="s">
        <v>13</v>
      </c>
      <c r="G246" s="7"/>
      <c r="H246" s="81" t="s">
        <v>13</v>
      </c>
      <c r="K246" s="96">
        <f>0.75*D246</f>
        <v>131.25</v>
      </c>
      <c r="L246" s="96">
        <f>0.6*D246</f>
        <v>105</v>
      </c>
      <c r="M246" s="96">
        <f>D246*0.7</f>
        <v>122.49999999999999</v>
      </c>
      <c r="N246" s="116">
        <v>110.54</v>
      </c>
      <c r="O246" s="96">
        <f t="shared" si="70"/>
        <v>88.257346800000008</v>
      </c>
      <c r="P246" s="96">
        <f>D246*0.7</f>
        <v>122.49999999999999</v>
      </c>
      <c r="Q246" s="89">
        <f t="shared" si="50"/>
        <v>149.22900000000001</v>
      </c>
      <c r="R246" s="96">
        <f t="shared" si="51"/>
        <v>110.54</v>
      </c>
      <c r="S246" s="117">
        <f t="shared" si="60"/>
        <v>88.257346800000008</v>
      </c>
      <c r="T246" s="117">
        <f t="shared" si="68"/>
        <v>149.22900000000001</v>
      </c>
      <c r="V246" s="96">
        <f t="shared" si="57"/>
        <v>101.5</v>
      </c>
    </row>
    <row r="247" spans="1:22" x14ac:dyDescent="0.25">
      <c r="A247" s="6" t="s">
        <v>235</v>
      </c>
      <c r="B247" s="7">
        <v>1</v>
      </c>
      <c r="C247" s="70" t="s">
        <v>233</v>
      </c>
      <c r="D247" s="8">
        <v>78.5</v>
      </c>
      <c r="E247" s="9"/>
      <c r="F247" s="8" t="s">
        <v>13</v>
      </c>
      <c r="G247" s="7"/>
      <c r="H247" s="81" t="s">
        <v>13</v>
      </c>
      <c r="K247" s="96">
        <f>0.75*D247</f>
        <v>58.875</v>
      </c>
      <c r="L247" s="96">
        <f>0.6*D247</f>
        <v>47.1</v>
      </c>
      <c r="M247" s="96">
        <f>D247*0.7</f>
        <v>54.949999999999996</v>
      </c>
      <c r="N247" s="116">
        <v>50.71</v>
      </c>
      <c r="O247" s="96">
        <f t="shared" si="70"/>
        <v>40.487878200000004</v>
      </c>
      <c r="P247" s="96">
        <f>D247*0.7</f>
        <v>54.949999999999996</v>
      </c>
      <c r="Q247" s="89">
        <f t="shared" si="50"/>
        <v>68.458500000000001</v>
      </c>
      <c r="R247" s="96">
        <f t="shared" si="51"/>
        <v>50.71</v>
      </c>
      <c r="S247" s="117">
        <f t="shared" si="60"/>
        <v>40.487878200000004</v>
      </c>
      <c r="T247" s="117">
        <f t="shared" si="68"/>
        <v>68.458500000000001</v>
      </c>
      <c r="V247" s="96">
        <f t="shared" si="57"/>
        <v>45.529999999999994</v>
      </c>
    </row>
    <row r="248" spans="1:22" ht="15.75" thickBot="1" x14ac:dyDescent="0.3">
      <c r="A248" s="68" t="s">
        <v>166</v>
      </c>
      <c r="B248" s="11">
        <v>2</v>
      </c>
      <c r="C248" s="77" t="s">
        <v>99</v>
      </c>
      <c r="D248" s="12">
        <v>106.25</v>
      </c>
      <c r="E248" s="13"/>
      <c r="F248" s="12" t="s">
        <v>13</v>
      </c>
      <c r="G248" s="11"/>
      <c r="H248" s="82" t="s">
        <v>13</v>
      </c>
      <c r="K248" s="96">
        <f>0.75*D248</f>
        <v>79.6875</v>
      </c>
      <c r="L248" s="96">
        <f>0.6*D248</f>
        <v>63.75</v>
      </c>
      <c r="M248" s="96">
        <f>D248*0.7</f>
        <v>74.375</v>
      </c>
      <c r="N248" s="116">
        <v>67.459999999999994</v>
      </c>
      <c r="O248" s="96">
        <f t="shared" si="70"/>
        <v>53.861413199999994</v>
      </c>
      <c r="P248" s="96">
        <f>D248*0.7</f>
        <v>74.375</v>
      </c>
      <c r="Q248" s="89">
        <f t="shared" si="50"/>
        <v>91.070999999999998</v>
      </c>
      <c r="R248" s="96">
        <f t="shared" si="51"/>
        <v>67.459999999999994</v>
      </c>
      <c r="S248" s="117">
        <f t="shared" si="60"/>
        <v>53.861413199999994</v>
      </c>
      <c r="T248" s="117">
        <f t="shared" si="68"/>
        <v>91.070999999999998</v>
      </c>
      <c r="V248" s="96">
        <f t="shared" si="57"/>
        <v>61.624999999999993</v>
      </c>
    </row>
    <row r="249" spans="1:22" ht="15.75" thickBot="1" x14ac:dyDescent="0.3">
      <c r="K249" s="96"/>
      <c r="L249" s="96"/>
      <c r="M249" s="96"/>
      <c r="N249" s="116"/>
      <c r="O249" s="96"/>
      <c r="P249" s="96"/>
      <c r="Q249" s="89"/>
      <c r="R249" s="96"/>
      <c r="V249" s="96"/>
    </row>
    <row r="250" spans="1:22" x14ac:dyDescent="0.25">
      <c r="A250" s="48" t="s">
        <v>238</v>
      </c>
      <c r="B250" s="4"/>
      <c r="C250" s="72"/>
      <c r="D250" s="14"/>
      <c r="E250" s="5"/>
      <c r="F250" s="14"/>
      <c r="G250" s="4"/>
      <c r="H250" s="27"/>
      <c r="K250" s="96"/>
      <c r="L250" s="96"/>
      <c r="M250" s="96"/>
      <c r="N250" s="116"/>
      <c r="O250" s="96"/>
      <c r="P250" s="96"/>
      <c r="Q250" s="89"/>
      <c r="R250" s="96"/>
      <c r="V250" s="96"/>
    </row>
    <row r="251" spans="1:22" x14ac:dyDescent="0.25">
      <c r="A251" s="6" t="s">
        <v>126</v>
      </c>
      <c r="B251" s="7">
        <v>1</v>
      </c>
      <c r="C251" s="70" t="s">
        <v>127</v>
      </c>
      <c r="D251" s="8">
        <v>1222</v>
      </c>
      <c r="E251" s="9"/>
      <c r="F251" s="8" t="s">
        <v>13</v>
      </c>
      <c r="G251" s="8"/>
      <c r="H251" s="81" t="s">
        <v>13</v>
      </c>
      <c r="K251" s="96">
        <f t="shared" ref="K251:K258" si="71">0.75*D251</f>
        <v>916.5</v>
      </c>
      <c r="L251" s="96">
        <f t="shared" ref="L251:L258" si="72">0.6*D251</f>
        <v>733.19999999999993</v>
      </c>
      <c r="M251" s="96">
        <f t="shared" ref="M251:M258" si="73">D251*0.7</f>
        <v>855.4</v>
      </c>
      <c r="N251" s="116">
        <v>769.51</v>
      </c>
      <c r="O251" s="96">
        <f t="shared" ref="O251:O258" si="74">N251*0.79842</f>
        <v>614.3921742</v>
      </c>
      <c r="P251" s="96">
        <f t="shared" ref="P251:P258" si="75">D251*0.7</f>
        <v>855.4</v>
      </c>
      <c r="Q251" s="89">
        <f t="shared" si="50"/>
        <v>1038.8385000000001</v>
      </c>
      <c r="R251" s="96">
        <f t="shared" si="51"/>
        <v>769.51</v>
      </c>
      <c r="S251" s="117">
        <f t="shared" si="60"/>
        <v>614.3921742</v>
      </c>
      <c r="T251" s="117">
        <f t="shared" si="68"/>
        <v>1038.8385000000001</v>
      </c>
      <c r="V251" s="96">
        <f t="shared" si="57"/>
        <v>708.76</v>
      </c>
    </row>
    <row r="252" spans="1:22" x14ac:dyDescent="0.25">
      <c r="A252" s="6" t="s">
        <v>129</v>
      </c>
      <c r="B252" s="7">
        <v>1</v>
      </c>
      <c r="C252" s="70" t="s">
        <v>128</v>
      </c>
      <c r="D252" s="8">
        <v>70.25</v>
      </c>
      <c r="E252" s="9"/>
      <c r="F252" s="8" t="s">
        <v>13</v>
      </c>
      <c r="G252" s="8"/>
      <c r="H252" s="81" t="s">
        <v>13</v>
      </c>
      <c r="K252" s="96">
        <f t="shared" si="71"/>
        <v>52.6875</v>
      </c>
      <c r="L252" s="96">
        <f t="shared" si="72"/>
        <v>42.15</v>
      </c>
      <c r="M252" s="96">
        <f t="shared" si="73"/>
        <v>49.174999999999997</v>
      </c>
      <c r="N252" s="116">
        <v>44.62</v>
      </c>
      <c r="O252" s="96">
        <f t="shared" si="74"/>
        <v>35.6255004</v>
      </c>
      <c r="P252" s="96">
        <f t="shared" si="75"/>
        <v>49.174999999999997</v>
      </c>
      <c r="Q252" s="89">
        <f t="shared" si="50"/>
        <v>60.237000000000002</v>
      </c>
      <c r="R252" s="96">
        <f t="shared" si="51"/>
        <v>44.62</v>
      </c>
      <c r="S252" s="117">
        <f t="shared" si="60"/>
        <v>35.6255004</v>
      </c>
      <c r="T252" s="117">
        <f t="shared" si="68"/>
        <v>60.237000000000002</v>
      </c>
      <c r="V252" s="96">
        <f t="shared" si="57"/>
        <v>40.744999999999997</v>
      </c>
    </row>
    <row r="253" spans="1:22" x14ac:dyDescent="0.25">
      <c r="A253" s="67" t="s">
        <v>240</v>
      </c>
      <c r="B253" s="7">
        <v>1</v>
      </c>
      <c r="C253" s="70" t="s">
        <v>239</v>
      </c>
      <c r="D253" s="8">
        <v>530</v>
      </c>
      <c r="E253" s="9"/>
      <c r="F253" s="8" t="s">
        <v>13</v>
      </c>
      <c r="G253" s="7"/>
      <c r="H253" s="81" t="s">
        <v>13</v>
      </c>
      <c r="K253" s="96">
        <f t="shared" si="71"/>
        <v>397.5</v>
      </c>
      <c r="L253" s="96">
        <f t="shared" si="72"/>
        <v>318</v>
      </c>
      <c r="M253" s="96">
        <f t="shared" si="73"/>
        <v>371</v>
      </c>
      <c r="N253" s="116">
        <v>333.51</v>
      </c>
      <c r="O253" s="96">
        <f t="shared" si="74"/>
        <v>266.28105419999997</v>
      </c>
      <c r="P253" s="96">
        <f t="shared" si="75"/>
        <v>371</v>
      </c>
      <c r="Q253" s="89">
        <f t="shared" si="50"/>
        <v>450.23850000000004</v>
      </c>
      <c r="R253" s="96">
        <f t="shared" si="51"/>
        <v>333.51</v>
      </c>
      <c r="S253" s="117">
        <f t="shared" si="60"/>
        <v>266.28105419999997</v>
      </c>
      <c r="T253" s="117">
        <f t="shared" si="68"/>
        <v>450.23850000000004</v>
      </c>
      <c r="V253" s="96">
        <f t="shared" si="57"/>
        <v>307.39999999999998</v>
      </c>
    </row>
    <row r="254" spans="1:22" x14ac:dyDescent="0.25">
      <c r="A254" s="6" t="s">
        <v>112</v>
      </c>
      <c r="B254" s="7">
        <v>1</v>
      </c>
      <c r="C254" s="70" t="s">
        <v>104</v>
      </c>
      <c r="D254" s="8">
        <v>194.75</v>
      </c>
      <c r="E254" s="9"/>
      <c r="F254" s="8" t="s">
        <v>13</v>
      </c>
      <c r="G254" s="7"/>
      <c r="H254" s="81" t="s">
        <v>13</v>
      </c>
      <c r="K254" s="96">
        <f t="shared" si="71"/>
        <v>146.0625</v>
      </c>
      <c r="L254" s="96">
        <f t="shared" si="72"/>
        <v>116.85</v>
      </c>
      <c r="M254" s="96">
        <f t="shared" si="73"/>
        <v>136.32499999999999</v>
      </c>
      <c r="N254" s="116">
        <v>122.65</v>
      </c>
      <c r="O254" s="96">
        <f t="shared" si="74"/>
        <v>97.926213000000004</v>
      </c>
      <c r="P254" s="96">
        <f t="shared" si="75"/>
        <v>136.32499999999999</v>
      </c>
      <c r="Q254" s="89">
        <f t="shared" si="50"/>
        <v>165.57750000000001</v>
      </c>
      <c r="R254" s="96">
        <f t="shared" si="51"/>
        <v>122.65</v>
      </c>
      <c r="S254" s="117">
        <f t="shared" si="60"/>
        <v>97.926213000000004</v>
      </c>
      <c r="T254" s="117">
        <f t="shared" si="68"/>
        <v>165.57750000000001</v>
      </c>
      <c r="V254" s="96">
        <f t="shared" si="57"/>
        <v>112.955</v>
      </c>
    </row>
    <row r="255" spans="1:22" x14ac:dyDescent="0.25">
      <c r="A255" s="6" t="s">
        <v>114</v>
      </c>
      <c r="B255" s="7">
        <v>1</v>
      </c>
      <c r="C255" s="70" t="s">
        <v>105</v>
      </c>
      <c r="D255" s="8">
        <v>723.5</v>
      </c>
      <c r="E255" s="9"/>
      <c r="F255" s="8" t="s">
        <v>13</v>
      </c>
      <c r="G255" s="7"/>
      <c r="H255" s="81" t="s">
        <v>13</v>
      </c>
      <c r="K255" s="96">
        <f t="shared" si="71"/>
        <v>542.625</v>
      </c>
      <c r="L255" s="96">
        <f t="shared" si="72"/>
        <v>434.09999999999997</v>
      </c>
      <c r="M255" s="96">
        <f t="shared" si="73"/>
        <v>506.45</v>
      </c>
      <c r="N255" s="116">
        <v>455.64</v>
      </c>
      <c r="O255" s="96">
        <f t="shared" si="74"/>
        <v>363.79208879999999</v>
      </c>
      <c r="P255" s="96">
        <f t="shared" si="75"/>
        <v>506.45</v>
      </c>
      <c r="Q255" s="89">
        <f t="shared" si="50"/>
        <v>615.11400000000003</v>
      </c>
      <c r="R255" s="96">
        <f t="shared" si="51"/>
        <v>455.64</v>
      </c>
      <c r="S255" s="117">
        <f t="shared" si="60"/>
        <v>363.79208879999999</v>
      </c>
      <c r="T255" s="117">
        <f t="shared" si="68"/>
        <v>615.11400000000003</v>
      </c>
      <c r="V255" s="96">
        <f t="shared" si="57"/>
        <v>419.63</v>
      </c>
    </row>
    <row r="256" spans="1:22" x14ac:dyDescent="0.25">
      <c r="A256" s="6" t="s">
        <v>109</v>
      </c>
      <c r="B256" s="7">
        <v>2</v>
      </c>
      <c r="C256" s="70" t="s">
        <v>99</v>
      </c>
      <c r="D256" s="8">
        <v>106.25</v>
      </c>
      <c r="E256" s="9"/>
      <c r="F256" s="8" t="s">
        <v>13</v>
      </c>
      <c r="G256" s="7"/>
      <c r="H256" s="81" t="s">
        <v>13</v>
      </c>
      <c r="K256" s="96">
        <f t="shared" si="71"/>
        <v>79.6875</v>
      </c>
      <c r="L256" s="96">
        <f t="shared" si="72"/>
        <v>63.75</v>
      </c>
      <c r="M256" s="96">
        <f t="shared" si="73"/>
        <v>74.375</v>
      </c>
      <c r="N256" s="116">
        <v>67.459999999999994</v>
      </c>
      <c r="O256" s="96">
        <f t="shared" si="74"/>
        <v>53.861413199999994</v>
      </c>
      <c r="P256" s="96">
        <f t="shared" si="75"/>
        <v>74.375</v>
      </c>
      <c r="Q256" s="89">
        <f t="shared" si="50"/>
        <v>91.070999999999998</v>
      </c>
      <c r="R256" s="96">
        <f t="shared" si="51"/>
        <v>67.459999999999994</v>
      </c>
      <c r="S256" s="117">
        <f t="shared" si="60"/>
        <v>53.861413199999994</v>
      </c>
      <c r="T256" s="117">
        <f t="shared" si="68"/>
        <v>91.070999999999998</v>
      </c>
      <c r="V256" s="96">
        <f t="shared" si="57"/>
        <v>61.624999999999993</v>
      </c>
    </row>
    <row r="257" spans="1:22" x14ac:dyDescent="0.25">
      <c r="A257" s="6" t="s">
        <v>108</v>
      </c>
      <c r="B257" s="7">
        <v>1</v>
      </c>
      <c r="C257" s="70" t="s">
        <v>100</v>
      </c>
      <c r="D257" s="8">
        <v>129.5</v>
      </c>
      <c r="E257" s="9"/>
      <c r="F257" s="8" t="s">
        <v>13</v>
      </c>
      <c r="G257" s="7"/>
      <c r="H257" s="81" t="s">
        <v>13</v>
      </c>
      <c r="K257" s="96">
        <f t="shared" si="71"/>
        <v>97.125</v>
      </c>
      <c r="L257" s="96">
        <f t="shared" si="72"/>
        <v>77.7</v>
      </c>
      <c r="M257" s="96">
        <f t="shared" si="73"/>
        <v>90.649999999999991</v>
      </c>
      <c r="N257" s="116">
        <v>81.510000000000005</v>
      </c>
      <c r="O257" s="96">
        <f t="shared" si="74"/>
        <v>65.07921420000001</v>
      </c>
      <c r="P257" s="96">
        <f t="shared" si="75"/>
        <v>90.649999999999991</v>
      </c>
      <c r="Q257" s="89">
        <f t="shared" si="50"/>
        <v>110.03850000000001</v>
      </c>
      <c r="R257" s="96">
        <f t="shared" si="51"/>
        <v>81.510000000000005</v>
      </c>
      <c r="S257" s="117">
        <f t="shared" si="60"/>
        <v>65.07921420000001</v>
      </c>
      <c r="T257" s="117">
        <f t="shared" si="68"/>
        <v>110.03850000000001</v>
      </c>
      <c r="V257" s="96">
        <f t="shared" si="57"/>
        <v>75.11</v>
      </c>
    </row>
    <row r="258" spans="1:22" ht="15.75" thickBot="1" x14ac:dyDescent="0.3">
      <c r="A258" s="68" t="s">
        <v>221</v>
      </c>
      <c r="B258" s="11">
        <v>1</v>
      </c>
      <c r="C258" s="77" t="s">
        <v>218</v>
      </c>
      <c r="D258" s="12">
        <v>304</v>
      </c>
      <c r="E258" s="13"/>
      <c r="F258" s="12" t="s">
        <v>13</v>
      </c>
      <c r="G258" s="11"/>
      <c r="H258" s="82" t="s">
        <v>13</v>
      </c>
      <c r="K258" s="96">
        <f t="shared" si="71"/>
        <v>228</v>
      </c>
      <c r="L258" s="96">
        <f t="shared" si="72"/>
        <v>182.4</v>
      </c>
      <c r="M258" s="96">
        <f t="shared" si="73"/>
        <v>212.79999999999998</v>
      </c>
      <c r="N258" s="116">
        <v>0</v>
      </c>
      <c r="O258" s="96">
        <f t="shared" si="74"/>
        <v>0</v>
      </c>
      <c r="P258" s="96">
        <f t="shared" si="75"/>
        <v>212.79999999999998</v>
      </c>
      <c r="Q258" s="89">
        <f t="shared" si="50"/>
        <v>0</v>
      </c>
      <c r="R258" s="96">
        <f t="shared" si="51"/>
        <v>0</v>
      </c>
      <c r="S258" s="117">
        <f t="shared" si="60"/>
        <v>0</v>
      </c>
      <c r="T258" s="117">
        <f t="shared" si="68"/>
        <v>0</v>
      </c>
      <c r="V258" s="96">
        <f t="shared" si="57"/>
        <v>176.32</v>
      </c>
    </row>
    <row r="259" spans="1:22" ht="15.75" thickBot="1" x14ac:dyDescent="0.3">
      <c r="K259" s="96"/>
      <c r="L259" s="96"/>
      <c r="M259" s="96"/>
      <c r="N259" s="116"/>
      <c r="O259" s="96"/>
      <c r="P259" s="96"/>
      <c r="Q259" s="89"/>
      <c r="R259" s="96"/>
      <c r="V259" s="96"/>
    </row>
    <row r="260" spans="1:22" x14ac:dyDescent="0.25">
      <c r="A260" s="48" t="s">
        <v>241</v>
      </c>
      <c r="B260" s="4"/>
      <c r="C260" s="72"/>
      <c r="D260" s="14"/>
      <c r="E260" s="5"/>
      <c r="F260" s="14"/>
      <c r="G260" s="4"/>
      <c r="H260" s="27"/>
      <c r="K260" s="96"/>
      <c r="L260" s="96"/>
      <c r="M260" s="96"/>
      <c r="N260" s="116"/>
      <c r="O260" s="96"/>
      <c r="P260" s="96"/>
      <c r="Q260" s="89"/>
      <c r="R260" s="96"/>
      <c r="V260" s="96"/>
    </row>
    <row r="261" spans="1:22" ht="15.75" thickBot="1" x14ac:dyDescent="0.3">
      <c r="A261" s="10" t="s">
        <v>243</v>
      </c>
      <c r="B261" s="11">
        <v>2</v>
      </c>
      <c r="C261" s="77" t="s">
        <v>242</v>
      </c>
      <c r="D261" s="12">
        <v>503.5</v>
      </c>
      <c r="E261" s="13"/>
      <c r="F261" s="12" t="s">
        <v>13</v>
      </c>
      <c r="G261" s="11"/>
      <c r="H261" s="28" t="s">
        <v>13</v>
      </c>
      <c r="K261" s="96">
        <f>0.75*D261</f>
        <v>377.625</v>
      </c>
      <c r="L261" s="96">
        <f>0.6*D261</f>
        <v>302.09999999999997</v>
      </c>
      <c r="M261" s="96">
        <f>D261*0.7</f>
        <v>352.45</v>
      </c>
      <c r="N261" s="116">
        <v>317.05</v>
      </c>
      <c r="O261" s="96">
        <f t="shared" ref="O261" si="76">N261*0.79842</f>
        <v>253.13906100000003</v>
      </c>
      <c r="P261" s="96">
        <f>D261*0.7</f>
        <v>352.45</v>
      </c>
      <c r="Q261" s="89">
        <f t="shared" si="50"/>
        <v>428.01750000000004</v>
      </c>
      <c r="R261" s="96">
        <f t="shared" si="51"/>
        <v>317.05</v>
      </c>
      <c r="S261" s="117">
        <f t="shared" si="60"/>
        <v>253.13906100000003</v>
      </c>
      <c r="T261" s="117">
        <f t="shared" si="68"/>
        <v>428.01750000000004</v>
      </c>
      <c r="V261" s="96">
        <f t="shared" si="57"/>
        <v>292.02999999999997</v>
      </c>
    </row>
    <row r="262" spans="1:22" ht="15.75" thickBot="1" x14ac:dyDescent="0.3">
      <c r="K262" s="96"/>
      <c r="L262" s="96"/>
      <c r="M262" s="96"/>
      <c r="N262" s="116"/>
      <c r="O262" s="96"/>
      <c r="P262" s="96"/>
      <c r="Q262" s="89"/>
      <c r="R262" s="96"/>
      <c r="V262" s="96"/>
    </row>
    <row r="263" spans="1:22" x14ac:dyDescent="0.25">
      <c r="A263" s="48" t="s">
        <v>244</v>
      </c>
      <c r="B263" s="4"/>
      <c r="C263" s="72"/>
      <c r="D263" s="14"/>
      <c r="E263" s="5"/>
      <c r="F263" s="14"/>
      <c r="G263" s="4"/>
      <c r="H263" s="27"/>
      <c r="K263" s="96"/>
      <c r="L263" s="96"/>
      <c r="M263" s="96"/>
      <c r="N263" s="116"/>
      <c r="O263" s="96"/>
      <c r="P263" s="96"/>
      <c r="Q263" s="89"/>
      <c r="R263" s="96"/>
      <c r="V263" s="96"/>
    </row>
    <row r="264" spans="1:22" x14ac:dyDescent="0.25">
      <c r="A264" s="6" t="s">
        <v>247</v>
      </c>
      <c r="B264" s="7">
        <v>1</v>
      </c>
      <c r="C264" s="70" t="s">
        <v>245</v>
      </c>
      <c r="D264" s="8">
        <v>2013</v>
      </c>
      <c r="E264" s="9"/>
      <c r="F264" s="8" t="s">
        <v>13</v>
      </c>
      <c r="G264" s="7"/>
      <c r="H264" s="16" t="s">
        <v>13</v>
      </c>
      <c r="K264" s="96">
        <f>0.75*D264</f>
        <v>1509.75</v>
      </c>
      <c r="L264" s="96">
        <f>0.6*D264</f>
        <v>1207.8</v>
      </c>
      <c r="M264" s="96">
        <f>D264*0.7</f>
        <v>1409.1</v>
      </c>
      <c r="N264" s="116">
        <v>982.91</v>
      </c>
      <c r="O264" s="96">
        <f t="shared" ref="O264:O265" si="77">N264*0.79842</f>
        <v>784.77500220000002</v>
      </c>
      <c r="P264" s="96">
        <f>D264*0.7</f>
        <v>1409.1</v>
      </c>
      <c r="Q264" s="89">
        <f t="shared" si="50"/>
        <v>1326.9285</v>
      </c>
      <c r="R264" s="96">
        <f t="shared" si="51"/>
        <v>982.91</v>
      </c>
      <c r="S264" s="117">
        <f t="shared" si="60"/>
        <v>784.77500220000002</v>
      </c>
      <c r="T264" s="117">
        <f t="shared" si="68"/>
        <v>1326.9285</v>
      </c>
      <c r="V264" s="96">
        <f t="shared" si="57"/>
        <v>1167.54</v>
      </c>
    </row>
    <row r="265" spans="1:22" ht="15.75" thickBot="1" x14ac:dyDescent="0.3">
      <c r="A265" s="10" t="s">
        <v>248</v>
      </c>
      <c r="B265" s="11">
        <v>1</v>
      </c>
      <c r="C265" s="77" t="s">
        <v>246</v>
      </c>
      <c r="D265" s="12">
        <v>304</v>
      </c>
      <c r="E265" s="13"/>
      <c r="F265" s="12" t="s">
        <v>13</v>
      </c>
      <c r="G265" s="11"/>
      <c r="H265" s="28" t="s">
        <v>13</v>
      </c>
      <c r="K265" s="96">
        <f>0.75*D265</f>
        <v>228</v>
      </c>
      <c r="L265" s="96">
        <f>0.6*D265</f>
        <v>182.4</v>
      </c>
      <c r="M265" s="96">
        <f>D265*0.7</f>
        <v>212.79999999999998</v>
      </c>
      <c r="N265" s="116">
        <v>0</v>
      </c>
      <c r="O265" s="96">
        <f t="shared" si="77"/>
        <v>0</v>
      </c>
      <c r="P265" s="96">
        <f>D265*0.7</f>
        <v>212.79999999999998</v>
      </c>
      <c r="Q265" s="89">
        <f t="shared" si="50"/>
        <v>0</v>
      </c>
      <c r="R265" s="96">
        <f t="shared" si="51"/>
        <v>0</v>
      </c>
      <c r="S265" s="117">
        <f t="shared" si="60"/>
        <v>0</v>
      </c>
      <c r="T265" s="117">
        <f t="shared" si="68"/>
        <v>0</v>
      </c>
      <c r="V265" s="96">
        <f t="shared" si="57"/>
        <v>176.32</v>
      </c>
    </row>
    <row r="266" spans="1:22" ht="15.75" thickBot="1" x14ac:dyDescent="0.3">
      <c r="K266" s="96"/>
      <c r="L266" s="96"/>
      <c r="M266" s="96"/>
      <c r="N266" s="116"/>
      <c r="O266" s="96"/>
      <c r="P266" s="96"/>
      <c r="Q266" s="89"/>
      <c r="R266" s="96"/>
      <c r="V266" s="96"/>
    </row>
    <row r="267" spans="1:22" x14ac:dyDescent="0.25">
      <c r="A267" s="48" t="s">
        <v>249</v>
      </c>
      <c r="B267" s="4"/>
      <c r="C267" s="72"/>
      <c r="D267" s="14"/>
      <c r="E267" s="5"/>
      <c r="F267" s="14"/>
      <c r="G267" s="4"/>
      <c r="H267" s="27"/>
      <c r="K267" s="96"/>
      <c r="L267" s="96"/>
      <c r="M267" s="96"/>
      <c r="N267" s="116"/>
      <c r="O267" s="96"/>
      <c r="P267" s="96"/>
      <c r="Q267" s="89"/>
      <c r="R267" s="96"/>
      <c r="V267" s="96"/>
    </row>
    <row r="268" spans="1:22" x14ac:dyDescent="0.25">
      <c r="A268" s="6" t="s">
        <v>261</v>
      </c>
      <c r="B268" s="7">
        <v>1</v>
      </c>
      <c r="C268" s="70" t="s">
        <v>250</v>
      </c>
      <c r="D268" s="8">
        <v>3672.75</v>
      </c>
      <c r="E268" s="9"/>
      <c r="F268" s="8" t="s">
        <v>13</v>
      </c>
      <c r="G268" s="7"/>
      <c r="H268" s="81" t="s">
        <v>13</v>
      </c>
      <c r="K268" s="96">
        <f t="shared" ref="K268:K277" si="78">0.75*D268</f>
        <v>2754.5625</v>
      </c>
      <c r="L268" s="96">
        <f t="shared" ref="L268:L277" si="79">0.6*D268</f>
        <v>2203.65</v>
      </c>
      <c r="M268" s="96">
        <f t="shared" ref="M268:M277" si="80">D268*0.7</f>
        <v>2570.9249999999997</v>
      </c>
      <c r="N268" s="116">
        <v>2312.9699999999998</v>
      </c>
      <c r="O268" s="96">
        <f t="shared" ref="O268:O276" si="81">N268*0.79842</f>
        <v>1846.7215073999998</v>
      </c>
      <c r="P268" s="96">
        <f t="shared" ref="P268:P277" si="82">D268*0.7</f>
        <v>2570.9249999999997</v>
      </c>
      <c r="Q268" s="89">
        <f t="shared" ref="Q268:Q329" si="83">R268*1.35</f>
        <v>3122.5095000000001</v>
      </c>
      <c r="R268" s="96">
        <f t="shared" ref="R268:R300" si="84">N268</f>
        <v>2312.9699999999998</v>
      </c>
      <c r="S268" s="117">
        <f t="shared" si="60"/>
        <v>1846.7215073999998</v>
      </c>
      <c r="T268" s="117">
        <f t="shared" si="68"/>
        <v>3122.5095000000001</v>
      </c>
      <c r="V268" s="96">
        <f t="shared" si="57"/>
        <v>2130.1949999999997</v>
      </c>
    </row>
    <row r="269" spans="1:22" x14ac:dyDescent="0.25">
      <c r="A269" s="6" t="s">
        <v>260</v>
      </c>
      <c r="B269" s="7">
        <v>1</v>
      </c>
      <c r="C269" s="70" t="s">
        <v>251</v>
      </c>
      <c r="D269" s="8">
        <v>232.25</v>
      </c>
      <c r="E269" s="9"/>
      <c r="F269" s="8" t="s">
        <v>13</v>
      </c>
      <c r="G269" s="7"/>
      <c r="H269" s="81" t="s">
        <v>13</v>
      </c>
      <c r="K269" s="96">
        <f t="shared" si="78"/>
        <v>174.1875</v>
      </c>
      <c r="L269" s="96">
        <f t="shared" si="79"/>
        <v>139.35</v>
      </c>
      <c r="M269" s="96">
        <f t="shared" si="80"/>
        <v>162.57499999999999</v>
      </c>
      <c r="N269" s="116">
        <v>146.30000000000001</v>
      </c>
      <c r="O269" s="96">
        <f t="shared" si="81"/>
        <v>116.80884600000002</v>
      </c>
      <c r="P269" s="96">
        <f t="shared" si="82"/>
        <v>162.57499999999999</v>
      </c>
      <c r="Q269" s="89">
        <f t="shared" si="83"/>
        <v>197.50500000000002</v>
      </c>
      <c r="R269" s="96">
        <f t="shared" si="84"/>
        <v>146.30000000000001</v>
      </c>
      <c r="S269" s="117">
        <f t="shared" si="60"/>
        <v>116.80884600000002</v>
      </c>
      <c r="T269" s="117">
        <f t="shared" si="68"/>
        <v>197.50500000000002</v>
      </c>
      <c r="V269" s="96">
        <f t="shared" si="57"/>
        <v>134.70499999999998</v>
      </c>
    </row>
    <row r="270" spans="1:22" x14ac:dyDescent="0.25">
      <c r="A270" s="6" t="s">
        <v>262</v>
      </c>
      <c r="B270" s="7">
        <v>1</v>
      </c>
      <c r="C270" s="70" t="s">
        <v>252</v>
      </c>
      <c r="D270" s="8">
        <v>368.25</v>
      </c>
      <c r="E270" s="9"/>
      <c r="F270" s="8" t="s">
        <v>13</v>
      </c>
      <c r="G270" s="7"/>
      <c r="H270" s="81" t="s">
        <v>13</v>
      </c>
      <c r="K270" s="96">
        <f t="shared" si="78"/>
        <v>276.1875</v>
      </c>
      <c r="L270" s="96">
        <f t="shared" si="79"/>
        <v>220.95</v>
      </c>
      <c r="M270" s="96">
        <f t="shared" si="80"/>
        <v>257.77499999999998</v>
      </c>
      <c r="N270" s="116">
        <v>232</v>
      </c>
      <c r="O270" s="96">
        <f t="shared" si="81"/>
        <v>185.23344</v>
      </c>
      <c r="P270" s="96">
        <f t="shared" si="82"/>
        <v>257.77499999999998</v>
      </c>
      <c r="Q270" s="89">
        <f t="shared" si="83"/>
        <v>313.20000000000005</v>
      </c>
      <c r="R270" s="96">
        <f t="shared" si="84"/>
        <v>232</v>
      </c>
      <c r="S270" s="117">
        <f t="shared" si="60"/>
        <v>185.23344</v>
      </c>
      <c r="T270" s="117">
        <f t="shared" si="68"/>
        <v>313.20000000000005</v>
      </c>
      <c r="V270" s="96">
        <f t="shared" si="57"/>
        <v>213.58499999999998</v>
      </c>
    </row>
    <row r="271" spans="1:22" x14ac:dyDescent="0.25">
      <c r="A271" s="6" t="s">
        <v>263</v>
      </c>
      <c r="B271" s="7">
        <v>1</v>
      </c>
      <c r="C271" s="70" t="s">
        <v>253</v>
      </c>
      <c r="D271" s="8">
        <v>916</v>
      </c>
      <c r="E271" s="9"/>
      <c r="F271" s="8" t="s">
        <v>13</v>
      </c>
      <c r="G271" s="7"/>
      <c r="H271" s="81" t="s">
        <v>13</v>
      </c>
      <c r="K271" s="96">
        <f t="shared" si="78"/>
        <v>687</v>
      </c>
      <c r="L271" s="96">
        <f t="shared" si="79"/>
        <v>549.6</v>
      </c>
      <c r="M271" s="96">
        <f t="shared" si="80"/>
        <v>641.19999999999993</v>
      </c>
      <c r="N271" s="116">
        <v>576.79999999999995</v>
      </c>
      <c r="O271" s="96">
        <f t="shared" si="81"/>
        <v>460.52865599999996</v>
      </c>
      <c r="P271" s="96">
        <f t="shared" si="82"/>
        <v>641.19999999999993</v>
      </c>
      <c r="Q271" s="89">
        <f t="shared" si="83"/>
        <v>778.68</v>
      </c>
      <c r="R271" s="96">
        <f t="shared" si="84"/>
        <v>576.79999999999995</v>
      </c>
      <c r="S271" s="117">
        <f t="shared" si="60"/>
        <v>460.52865599999996</v>
      </c>
      <c r="T271" s="117">
        <f t="shared" si="68"/>
        <v>778.68</v>
      </c>
      <c r="V271" s="96">
        <f t="shared" si="57"/>
        <v>531.28</v>
      </c>
    </row>
    <row r="272" spans="1:22" x14ac:dyDescent="0.25">
      <c r="A272" s="6" t="s">
        <v>264</v>
      </c>
      <c r="B272" s="7">
        <v>1</v>
      </c>
      <c r="C272" s="70" t="s">
        <v>254</v>
      </c>
      <c r="D272" s="8">
        <v>7061.75</v>
      </c>
      <c r="E272" s="9"/>
      <c r="F272" s="8" t="s">
        <v>13</v>
      </c>
      <c r="G272" s="7"/>
      <c r="H272" s="81" t="s">
        <v>13</v>
      </c>
      <c r="K272" s="96">
        <f t="shared" si="78"/>
        <v>5296.3125</v>
      </c>
      <c r="L272" s="96">
        <f t="shared" si="79"/>
        <v>4237.05</v>
      </c>
      <c r="M272" s="96">
        <f t="shared" si="80"/>
        <v>4943.2249999999995</v>
      </c>
      <c r="N272" s="116">
        <v>4134.1400000000003</v>
      </c>
      <c r="O272" s="96">
        <f t="shared" si="81"/>
        <v>3300.7800588000005</v>
      </c>
      <c r="P272" s="96">
        <f t="shared" si="82"/>
        <v>4943.2249999999995</v>
      </c>
      <c r="Q272" s="89">
        <f t="shared" si="83"/>
        <v>5581.0890000000009</v>
      </c>
      <c r="R272" s="96">
        <f t="shared" si="84"/>
        <v>4134.1400000000003</v>
      </c>
      <c r="S272" s="117">
        <f t="shared" si="60"/>
        <v>3300.7800588000005</v>
      </c>
      <c r="T272" s="117">
        <f t="shared" si="68"/>
        <v>5581.0890000000009</v>
      </c>
      <c r="V272" s="96">
        <f t="shared" si="57"/>
        <v>4095.8149999999996</v>
      </c>
    </row>
    <row r="273" spans="1:22" x14ac:dyDescent="0.25">
      <c r="A273" s="6" t="s">
        <v>265</v>
      </c>
      <c r="B273" s="7">
        <v>1</v>
      </c>
      <c r="C273" s="70" t="s">
        <v>255</v>
      </c>
      <c r="D273" s="8">
        <v>5357.25</v>
      </c>
      <c r="E273" s="9"/>
      <c r="F273" s="8" t="s">
        <v>13</v>
      </c>
      <c r="G273" s="7"/>
      <c r="H273" s="81" t="s">
        <v>13</v>
      </c>
      <c r="K273" s="96">
        <f t="shared" si="78"/>
        <v>4017.9375</v>
      </c>
      <c r="L273" s="96">
        <f t="shared" si="79"/>
        <v>3214.35</v>
      </c>
      <c r="M273" s="96">
        <f t="shared" si="80"/>
        <v>3750.0749999999998</v>
      </c>
      <c r="N273" s="116">
        <v>3135.99</v>
      </c>
      <c r="O273" s="96">
        <f t="shared" si="81"/>
        <v>2503.8371357999999</v>
      </c>
      <c r="P273" s="96">
        <f t="shared" si="82"/>
        <v>3750.0749999999998</v>
      </c>
      <c r="Q273" s="89">
        <f t="shared" si="83"/>
        <v>4233.5865000000003</v>
      </c>
      <c r="R273" s="96">
        <f t="shared" si="84"/>
        <v>3135.99</v>
      </c>
      <c r="S273" s="117">
        <f t="shared" si="60"/>
        <v>2503.8371357999999</v>
      </c>
      <c r="T273" s="117">
        <f t="shared" si="68"/>
        <v>4233.5865000000003</v>
      </c>
      <c r="V273" s="96">
        <f t="shared" si="57"/>
        <v>3107.2049999999999</v>
      </c>
    </row>
    <row r="274" spans="1:22" x14ac:dyDescent="0.25">
      <c r="A274" s="6" t="s">
        <v>266</v>
      </c>
      <c r="B274" s="7">
        <v>1</v>
      </c>
      <c r="C274" s="70" t="s">
        <v>256</v>
      </c>
      <c r="D274" s="8">
        <v>14487</v>
      </c>
      <c r="E274" s="9"/>
      <c r="F274" s="8" t="s">
        <v>13</v>
      </c>
      <c r="G274" s="7"/>
      <c r="H274" s="81" t="s">
        <v>13</v>
      </c>
      <c r="K274" s="96">
        <f t="shared" si="78"/>
        <v>10865.25</v>
      </c>
      <c r="L274" s="96">
        <f t="shared" si="79"/>
        <v>8692.1999999999989</v>
      </c>
      <c r="M274" s="96">
        <f t="shared" si="80"/>
        <v>10140.9</v>
      </c>
      <c r="N274" s="116">
        <v>9123.18</v>
      </c>
      <c r="O274" s="96">
        <f t="shared" si="81"/>
        <v>7284.1293756000005</v>
      </c>
      <c r="P274" s="96">
        <f t="shared" si="82"/>
        <v>10140.9</v>
      </c>
      <c r="Q274" s="89">
        <f t="shared" si="83"/>
        <v>12316.293000000001</v>
      </c>
      <c r="R274" s="96">
        <f t="shared" si="84"/>
        <v>9123.18</v>
      </c>
      <c r="S274" s="117">
        <f t="shared" si="60"/>
        <v>7284.1293756000005</v>
      </c>
      <c r="T274" s="117">
        <f t="shared" si="68"/>
        <v>12316.293000000001</v>
      </c>
      <c r="V274" s="96">
        <f t="shared" ref="V274:V300" si="85">D274*0.58</f>
        <v>8402.4599999999991</v>
      </c>
    </row>
    <row r="275" spans="1:22" x14ac:dyDescent="0.25">
      <c r="A275" s="6" t="s">
        <v>268</v>
      </c>
      <c r="B275" s="7">
        <v>1</v>
      </c>
      <c r="C275" s="70" t="s">
        <v>257</v>
      </c>
      <c r="D275" s="8">
        <v>488.5</v>
      </c>
      <c r="E275" s="9"/>
      <c r="F275" s="8" t="s">
        <v>13</v>
      </c>
      <c r="G275" s="7"/>
      <c r="H275" s="81" t="s">
        <v>13</v>
      </c>
      <c r="K275" s="96">
        <f t="shared" si="78"/>
        <v>366.375</v>
      </c>
      <c r="L275" s="96">
        <f t="shared" si="79"/>
        <v>293.09999999999997</v>
      </c>
      <c r="M275" s="96">
        <f t="shared" si="80"/>
        <v>341.95</v>
      </c>
      <c r="N275" s="116">
        <v>309.94</v>
      </c>
      <c r="O275" s="96">
        <f t="shared" si="81"/>
        <v>247.4622948</v>
      </c>
      <c r="P275" s="96">
        <f t="shared" si="82"/>
        <v>341.95</v>
      </c>
      <c r="Q275" s="89">
        <f t="shared" si="83"/>
        <v>418.41900000000004</v>
      </c>
      <c r="R275" s="96">
        <f t="shared" si="84"/>
        <v>309.94</v>
      </c>
      <c r="S275" s="117">
        <f t="shared" si="60"/>
        <v>247.4622948</v>
      </c>
      <c r="T275" s="117">
        <f t="shared" si="68"/>
        <v>418.41900000000004</v>
      </c>
      <c r="V275" s="96">
        <f t="shared" si="85"/>
        <v>283.33</v>
      </c>
    </row>
    <row r="276" spans="1:22" x14ac:dyDescent="0.25">
      <c r="A276" s="6" t="s">
        <v>267</v>
      </c>
      <c r="B276" s="7">
        <v>1</v>
      </c>
      <c r="C276" s="70" t="s">
        <v>258</v>
      </c>
      <c r="D276" s="8">
        <v>591.5</v>
      </c>
      <c r="E276" s="9"/>
      <c r="F276" s="8" t="s">
        <v>13</v>
      </c>
      <c r="G276" s="7"/>
      <c r="H276" s="81" t="s">
        <v>13</v>
      </c>
      <c r="K276" s="96">
        <f t="shared" si="78"/>
        <v>443.625</v>
      </c>
      <c r="L276" s="96">
        <f t="shared" si="79"/>
        <v>354.9</v>
      </c>
      <c r="M276" s="96">
        <f t="shared" si="80"/>
        <v>414.04999999999995</v>
      </c>
      <c r="N276" s="116">
        <v>372.42</v>
      </c>
      <c r="O276" s="96">
        <f t="shared" si="81"/>
        <v>297.34757640000004</v>
      </c>
      <c r="P276" s="96">
        <f t="shared" si="82"/>
        <v>414.04999999999995</v>
      </c>
      <c r="Q276" s="89">
        <f t="shared" si="83"/>
        <v>502.76700000000005</v>
      </c>
      <c r="R276" s="96">
        <f t="shared" si="84"/>
        <v>372.42</v>
      </c>
      <c r="S276" s="117">
        <f t="shared" si="60"/>
        <v>297.34757640000004</v>
      </c>
      <c r="T276" s="117">
        <f t="shared" si="68"/>
        <v>502.76700000000005</v>
      </c>
      <c r="V276" s="96">
        <f t="shared" si="85"/>
        <v>343.07</v>
      </c>
    </row>
    <row r="277" spans="1:22" ht="15.75" thickBot="1" x14ac:dyDescent="0.3">
      <c r="A277" s="10" t="s">
        <v>269</v>
      </c>
      <c r="B277" s="11">
        <v>1</v>
      </c>
      <c r="C277" s="77" t="s">
        <v>259</v>
      </c>
      <c r="D277" s="12">
        <v>0</v>
      </c>
      <c r="E277" s="13"/>
      <c r="F277" s="12" t="s">
        <v>13</v>
      </c>
      <c r="G277" s="11"/>
      <c r="H277" s="82" t="s">
        <v>13</v>
      </c>
      <c r="K277" s="96">
        <f t="shared" si="78"/>
        <v>0</v>
      </c>
      <c r="L277" s="96">
        <f t="shared" si="79"/>
        <v>0</v>
      </c>
      <c r="M277" s="96">
        <f t="shared" si="80"/>
        <v>0</v>
      </c>
      <c r="N277" s="116">
        <f t="shared" ref="N277" si="86">D277*0.56</f>
        <v>0</v>
      </c>
      <c r="O277" s="96">
        <f t="shared" ref="O277" si="87">D277*0.45</f>
        <v>0</v>
      </c>
      <c r="P277" s="96">
        <f t="shared" si="82"/>
        <v>0</v>
      </c>
      <c r="Q277" s="89">
        <f t="shared" si="83"/>
        <v>0</v>
      </c>
      <c r="R277" s="96">
        <f t="shared" si="84"/>
        <v>0</v>
      </c>
      <c r="S277" s="117">
        <f t="shared" si="60"/>
        <v>0</v>
      </c>
      <c r="T277" s="117">
        <f t="shared" si="68"/>
        <v>0</v>
      </c>
      <c r="V277" s="96"/>
    </row>
    <row r="278" spans="1:22" ht="15.75" thickBot="1" x14ac:dyDescent="0.3">
      <c r="K278" s="96"/>
      <c r="L278" s="96"/>
      <c r="M278" s="96"/>
      <c r="N278" s="116"/>
      <c r="O278" s="96"/>
      <c r="P278" s="96"/>
      <c r="Q278" s="89"/>
      <c r="R278" s="96"/>
      <c r="V278" s="96"/>
    </row>
    <row r="279" spans="1:22" x14ac:dyDescent="0.25">
      <c r="A279" s="48" t="s">
        <v>270</v>
      </c>
      <c r="B279" s="4"/>
      <c r="C279" s="72"/>
      <c r="D279" s="14"/>
      <c r="E279" s="5"/>
      <c r="F279" s="14"/>
      <c r="G279" s="4"/>
      <c r="H279" s="27"/>
      <c r="K279" s="96"/>
      <c r="L279" s="96"/>
      <c r="M279" s="96"/>
      <c r="N279" s="116"/>
      <c r="O279" s="96"/>
      <c r="P279" s="96"/>
      <c r="Q279" s="89"/>
      <c r="R279" s="96"/>
      <c r="V279" s="96"/>
    </row>
    <row r="280" spans="1:22" ht="15.75" thickBot="1" x14ac:dyDescent="0.3">
      <c r="A280" s="10" t="s">
        <v>271</v>
      </c>
      <c r="B280" s="11">
        <v>1</v>
      </c>
      <c r="C280" s="77" t="s">
        <v>272</v>
      </c>
      <c r="D280" s="12">
        <v>1267.75</v>
      </c>
      <c r="E280" s="13"/>
      <c r="F280" s="12" t="s">
        <v>13</v>
      </c>
      <c r="G280" s="11"/>
      <c r="H280" s="28" t="s">
        <v>13</v>
      </c>
      <c r="K280" s="96">
        <f>0.75*D280</f>
        <v>950.8125</v>
      </c>
      <c r="L280" s="96">
        <f>0.6*D280</f>
        <v>760.65</v>
      </c>
      <c r="M280" s="96">
        <f>D280*0.7</f>
        <v>887.42499999999995</v>
      </c>
      <c r="N280" s="116">
        <v>797.87</v>
      </c>
      <c r="O280" s="96">
        <f t="shared" ref="O280" si="88">N280*0.79842</f>
        <v>637.03536540000005</v>
      </c>
      <c r="P280" s="96">
        <f>D280*0.7</f>
        <v>887.42499999999995</v>
      </c>
      <c r="Q280" s="89">
        <f t="shared" si="83"/>
        <v>1077.1245000000001</v>
      </c>
      <c r="R280" s="96">
        <f t="shared" si="84"/>
        <v>797.87</v>
      </c>
      <c r="S280" s="117">
        <f t="shared" si="60"/>
        <v>637.03536540000005</v>
      </c>
      <c r="T280" s="117">
        <f t="shared" si="68"/>
        <v>1077.1245000000001</v>
      </c>
      <c r="V280" s="96">
        <f t="shared" si="85"/>
        <v>735.29499999999996</v>
      </c>
    </row>
    <row r="281" spans="1:22" ht="15.75" thickBot="1" x14ac:dyDescent="0.3">
      <c r="K281" s="96"/>
      <c r="L281" s="96"/>
      <c r="M281" s="96"/>
      <c r="N281" s="116"/>
      <c r="O281" s="96"/>
      <c r="P281" s="96"/>
      <c r="Q281" s="89"/>
      <c r="R281" s="96"/>
      <c r="V281" s="96"/>
    </row>
    <row r="282" spans="1:22" x14ac:dyDescent="0.25">
      <c r="A282" s="48" t="s">
        <v>273</v>
      </c>
      <c r="B282" s="4"/>
      <c r="C282" s="72"/>
      <c r="D282" s="14"/>
      <c r="E282" s="5"/>
      <c r="F282" s="14"/>
      <c r="G282" s="4"/>
      <c r="H282" s="27"/>
      <c r="K282" s="96"/>
      <c r="L282" s="96"/>
      <c r="M282" s="96"/>
      <c r="N282" s="116"/>
      <c r="O282" s="96"/>
      <c r="P282" s="96"/>
      <c r="Q282" s="89"/>
      <c r="R282" s="96"/>
      <c r="V282" s="96"/>
    </row>
    <row r="283" spans="1:22" x14ac:dyDescent="0.25">
      <c r="A283" s="6" t="s">
        <v>277</v>
      </c>
      <c r="B283" s="7">
        <v>6</v>
      </c>
      <c r="C283" s="70" t="s">
        <v>274</v>
      </c>
      <c r="D283" s="8">
        <v>44.25</v>
      </c>
      <c r="E283" s="9"/>
      <c r="F283" s="8" t="s">
        <v>13</v>
      </c>
      <c r="G283" s="7"/>
      <c r="H283" s="16" t="s">
        <v>13</v>
      </c>
      <c r="K283" s="96">
        <f>0.75*D283</f>
        <v>33.1875</v>
      </c>
      <c r="L283" s="96">
        <f>0.6*D283</f>
        <v>26.55</v>
      </c>
      <c r="M283" s="96">
        <f>D283*0.7</f>
        <v>30.974999999999998</v>
      </c>
      <c r="N283" s="116">
        <v>27.56</v>
      </c>
      <c r="O283" s="96">
        <f t="shared" ref="O283:O284" si="89">N283*0.79842</f>
        <v>22.004455199999999</v>
      </c>
      <c r="P283" s="96">
        <f>D283*0.7</f>
        <v>30.974999999999998</v>
      </c>
      <c r="Q283" s="89">
        <f t="shared" si="83"/>
        <v>37.206000000000003</v>
      </c>
      <c r="R283" s="96">
        <f t="shared" si="84"/>
        <v>27.56</v>
      </c>
      <c r="S283" s="117">
        <f t="shared" ref="S283:S300" si="90">O283</f>
        <v>22.004455199999999</v>
      </c>
      <c r="T283" s="117">
        <f t="shared" si="68"/>
        <v>37.206000000000003</v>
      </c>
      <c r="V283" s="96">
        <f t="shared" si="85"/>
        <v>25.664999999999999</v>
      </c>
    </row>
    <row r="284" spans="1:22" ht="15.75" thickBot="1" x14ac:dyDescent="0.3">
      <c r="A284" s="10" t="s">
        <v>276</v>
      </c>
      <c r="B284" s="11">
        <v>6</v>
      </c>
      <c r="C284" s="77" t="s">
        <v>275</v>
      </c>
      <c r="D284" s="12">
        <v>14.75</v>
      </c>
      <c r="E284" s="13"/>
      <c r="F284" s="12" t="s">
        <v>13</v>
      </c>
      <c r="G284" s="11"/>
      <c r="H284" s="28" t="s">
        <v>13</v>
      </c>
      <c r="K284" s="96">
        <f>0.75*D284</f>
        <v>11.0625</v>
      </c>
      <c r="L284" s="96">
        <f>0.6*D284</f>
        <v>8.85</v>
      </c>
      <c r="M284" s="96">
        <f>D284*0.7</f>
        <v>10.324999999999999</v>
      </c>
      <c r="N284" s="116">
        <v>9.1999999999999993</v>
      </c>
      <c r="O284" s="96">
        <f t="shared" si="89"/>
        <v>7.3454639999999998</v>
      </c>
      <c r="P284" s="96">
        <f>D284*0.7</f>
        <v>10.324999999999999</v>
      </c>
      <c r="Q284" s="89">
        <f t="shared" si="83"/>
        <v>12.42</v>
      </c>
      <c r="R284" s="96">
        <f t="shared" si="84"/>
        <v>9.1999999999999993</v>
      </c>
      <c r="S284" s="117">
        <f t="shared" si="90"/>
        <v>7.3454639999999998</v>
      </c>
      <c r="T284" s="117">
        <f t="shared" si="68"/>
        <v>12.42</v>
      </c>
      <c r="V284" s="96">
        <f t="shared" si="85"/>
        <v>8.5549999999999997</v>
      </c>
    </row>
    <row r="285" spans="1:22" ht="15.75" thickBot="1" x14ac:dyDescent="0.3">
      <c r="K285" s="96"/>
      <c r="L285" s="96"/>
      <c r="M285" s="96"/>
      <c r="N285" s="116"/>
      <c r="O285" s="96"/>
      <c r="P285" s="96"/>
      <c r="Q285" s="89"/>
      <c r="R285" s="96"/>
      <c r="V285" s="96"/>
    </row>
    <row r="286" spans="1:22" x14ac:dyDescent="0.25">
      <c r="A286" s="48" t="s">
        <v>278</v>
      </c>
      <c r="B286" s="4"/>
      <c r="C286" s="72"/>
      <c r="D286" s="14"/>
      <c r="E286" s="5"/>
      <c r="F286" s="14"/>
      <c r="G286" s="4"/>
      <c r="H286" s="27"/>
      <c r="K286" s="96"/>
      <c r="L286" s="96"/>
      <c r="M286" s="96"/>
      <c r="N286" s="116"/>
      <c r="O286" s="113"/>
      <c r="P286" s="96"/>
      <c r="Q286" s="89"/>
      <c r="R286" s="96"/>
      <c r="V286" s="96"/>
    </row>
    <row r="287" spans="1:22" x14ac:dyDescent="0.25">
      <c r="A287" s="6" t="s">
        <v>137</v>
      </c>
      <c r="B287" s="7">
        <v>1</v>
      </c>
      <c r="C287" s="70" t="s">
        <v>131</v>
      </c>
      <c r="D287" s="8">
        <v>4697.75</v>
      </c>
      <c r="E287" s="9"/>
      <c r="F287" s="8" t="s">
        <v>13</v>
      </c>
      <c r="G287" s="7"/>
      <c r="H287" s="81" t="s">
        <v>13</v>
      </c>
      <c r="K287" s="96">
        <f t="shared" ref="K287:K300" si="91">0.75*D287</f>
        <v>3523.3125</v>
      </c>
      <c r="L287" s="96">
        <f t="shared" ref="L287:L300" si="92">0.6*D287</f>
        <v>2818.65</v>
      </c>
      <c r="M287" s="96">
        <f t="shared" ref="M287:M300" si="93">D287*0.7</f>
        <v>3288.4249999999997</v>
      </c>
      <c r="N287" s="116">
        <v>2750.65</v>
      </c>
      <c r="O287" s="96">
        <v>2196.13</v>
      </c>
      <c r="P287" s="96">
        <f t="shared" ref="P287:P300" si="94">D287*0.7</f>
        <v>3288.4249999999997</v>
      </c>
      <c r="Q287" s="89">
        <f t="shared" si="83"/>
        <v>3713.3775000000005</v>
      </c>
      <c r="R287" s="96">
        <f t="shared" si="84"/>
        <v>2750.65</v>
      </c>
      <c r="S287" s="117">
        <f t="shared" si="90"/>
        <v>2196.13</v>
      </c>
      <c r="T287" s="117">
        <f t="shared" si="68"/>
        <v>3713.3775000000005</v>
      </c>
      <c r="V287" s="96">
        <f t="shared" si="85"/>
        <v>2724.6949999999997</v>
      </c>
    </row>
    <row r="288" spans="1:22" x14ac:dyDescent="0.25">
      <c r="A288" s="6" t="s">
        <v>138</v>
      </c>
      <c r="B288" s="7">
        <v>2</v>
      </c>
      <c r="C288" s="70" t="s">
        <v>132</v>
      </c>
      <c r="D288" s="8">
        <v>442</v>
      </c>
      <c r="E288" s="9"/>
      <c r="F288" s="8" t="s">
        <v>13</v>
      </c>
      <c r="G288" s="7"/>
      <c r="H288" s="81" t="s">
        <v>13</v>
      </c>
      <c r="K288" s="96">
        <f t="shared" si="91"/>
        <v>331.5</v>
      </c>
      <c r="L288" s="96">
        <f t="shared" si="92"/>
        <v>265.2</v>
      </c>
      <c r="M288" s="96">
        <f t="shared" si="93"/>
        <v>309.39999999999998</v>
      </c>
      <c r="N288" s="116">
        <v>278.01</v>
      </c>
      <c r="O288" s="96">
        <v>221.96</v>
      </c>
      <c r="P288" s="96">
        <f t="shared" si="94"/>
        <v>309.39999999999998</v>
      </c>
      <c r="Q288" s="89">
        <f t="shared" si="83"/>
        <v>375.31350000000003</v>
      </c>
      <c r="R288" s="96">
        <f t="shared" si="84"/>
        <v>278.01</v>
      </c>
      <c r="S288" s="117">
        <f t="shared" si="90"/>
        <v>221.96</v>
      </c>
      <c r="T288" s="117">
        <f t="shared" si="68"/>
        <v>375.31350000000003</v>
      </c>
      <c r="V288" s="96">
        <f t="shared" si="85"/>
        <v>256.35999999999996</v>
      </c>
    </row>
    <row r="289" spans="1:22" x14ac:dyDescent="0.25">
      <c r="A289" s="6" t="s">
        <v>139</v>
      </c>
      <c r="B289" s="7">
        <v>1</v>
      </c>
      <c r="C289" s="70" t="s">
        <v>133</v>
      </c>
      <c r="D289" s="8">
        <v>505.5</v>
      </c>
      <c r="E289" s="9"/>
      <c r="F289" s="8" t="s">
        <v>13</v>
      </c>
      <c r="G289" s="7"/>
      <c r="H289" s="81" t="s">
        <v>13</v>
      </c>
      <c r="K289" s="96">
        <f t="shared" si="91"/>
        <v>379.125</v>
      </c>
      <c r="L289" s="96">
        <f t="shared" si="92"/>
        <v>303.3</v>
      </c>
      <c r="M289" s="96">
        <f t="shared" si="93"/>
        <v>353.84999999999997</v>
      </c>
      <c r="N289" s="116">
        <v>317.79000000000002</v>
      </c>
      <c r="O289" s="96">
        <v>253.73</v>
      </c>
      <c r="P289" s="96">
        <f t="shared" si="94"/>
        <v>353.84999999999997</v>
      </c>
      <c r="Q289" s="89">
        <f t="shared" si="83"/>
        <v>429.01650000000006</v>
      </c>
      <c r="R289" s="96">
        <f t="shared" si="84"/>
        <v>317.79000000000002</v>
      </c>
      <c r="S289" s="117">
        <f t="shared" si="90"/>
        <v>253.73</v>
      </c>
      <c r="T289" s="117">
        <f t="shared" si="68"/>
        <v>429.01650000000006</v>
      </c>
      <c r="V289" s="96">
        <f t="shared" si="85"/>
        <v>293.19</v>
      </c>
    </row>
    <row r="290" spans="1:22" x14ac:dyDescent="0.25">
      <c r="A290" s="6" t="s">
        <v>140</v>
      </c>
      <c r="B290" s="7">
        <v>1</v>
      </c>
      <c r="C290" s="70" t="s">
        <v>134</v>
      </c>
      <c r="D290" s="8">
        <v>458</v>
      </c>
      <c r="E290" s="9"/>
      <c r="F290" s="8" t="s">
        <v>13</v>
      </c>
      <c r="G290" s="7"/>
      <c r="H290" s="81" t="s">
        <v>13</v>
      </c>
      <c r="K290" s="96">
        <f t="shared" si="91"/>
        <v>343.5</v>
      </c>
      <c r="L290" s="96">
        <f t="shared" si="92"/>
        <v>274.8</v>
      </c>
      <c r="M290" s="96">
        <f t="shared" si="93"/>
        <v>320.59999999999997</v>
      </c>
      <c r="N290" s="116">
        <v>288.88</v>
      </c>
      <c r="O290" s="96">
        <f>N290*0.79842</f>
        <v>230.6475696</v>
      </c>
      <c r="P290" s="96">
        <f t="shared" si="94"/>
        <v>320.59999999999997</v>
      </c>
      <c r="Q290" s="89">
        <f t="shared" si="83"/>
        <v>389.988</v>
      </c>
      <c r="R290" s="96">
        <f t="shared" si="84"/>
        <v>288.88</v>
      </c>
      <c r="S290" s="117">
        <f t="shared" si="90"/>
        <v>230.6475696</v>
      </c>
      <c r="T290" s="117">
        <f t="shared" si="68"/>
        <v>389.988</v>
      </c>
      <c r="V290" s="96">
        <f t="shared" si="85"/>
        <v>265.64</v>
      </c>
    </row>
    <row r="291" spans="1:22" x14ac:dyDescent="0.25">
      <c r="A291" s="6" t="s">
        <v>286</v>
      </c>
      <c r="B291" s="7">
        <v>1</v>
      </c>
      <c r="C291" s="70" t="s">
        <v>272</v>
      </c>
      <c r="D291" s="8">
        <v>1267.75</v>
      </c>
      <c r="E291" s="9"/>
      <c r="F291" s="8" t="s">
        <v>13</v>
      </c>
      <c r="G291" s="7"/>
      <c r="H291" s="81" t="s">
        <v>13</v>
      </c>
      <c r="K291" s="96">
        <f t="shared" si="91"/>
        <v>950.8125</v>
      </c>
      <c r="L291" s="96">
        <f t="shared" si="92"/>
        <v>760.65</v>
      </c>
      <c r="M291" s="96">
        <f t="shared" si="93"/>
        <v>887.42499999999995</v>
      </c>
      <c r="N291" s="116">
        <v>797.87</v>
      </c>
      <c r="O291" s="96">
        <f t="shared" ref="O291:O300" si="95">N291*0.79842</f>
        <v>637.03536540000005</v>
      </c>
      <c r="P291" s="96">
        <f t="shared" si="94"/>
        <v>887.42499999999995</v>
      </c>
      <c r="Q291" s="89">
        <f t="shared" si="83"/>
        <v>1077.1245000000001</v>
      </c>
      <c r="R291" s="96">
        <f t="shared" si="84"/>
        <v>797.87</v>
      </c>
      <c r="S291" s="117">
        <f t="shared" si="90"/>
        <v>637.03536540000005</v>
      </c>
      <c r="T291" s="117">
        <f t="shared" si="68"/>
        <v>1077.1245000000001</v>
      </c>
      <c r="V291" s="96">
        <f t="shared" si="85"/>
        <v>735.29499999999996</v>
      </c>
    </row>
    <row r="292" spans="1:22" x14ac:dyDescent="0.25">
      <c r="A292" s="6" t="s">
        <v>287</v>
      </c>
      <c r="B292" s="7">
        <v>1</v>
      </c>
      <c r="C292" s="70" t="s">
        <v>279</v>
      </c>
      <c r="D292" s="8">
        <v>1264.5</v>
      </c>
      <c r="E292" s="9"/>
      <c r="F292" s="8" t="s">
        <v>13</v>
      </c>
      <c r="G292" s="7"/>
      <c r="H292" s="81" t="s">
        <v>13</v>
      </c>
      <c r="K292" s="96">
        <f t="shared" si="91"/>
        <v>948.375</v>
      </c>
      <c r="L292" s="96">
        <f t="shared" si="92"/>
        <v>758.69999999999993</v>
      </c>
      <c r="M292" s="96">
        <f t="shared" si="93"/>
        <v>885.15</v>
      </c>
      <c r="N292" s="116">
        <v>795.44</v>
      </c>
      <c r="O292" s="96">
        <f t="shared" si="95"/>
        <v>635.09520480000003</v>
      </c>
      <c r="P292" s="96">
        <f t="shared" si="94"/>
        <v>885.15</v>
      </c>
      <c r="Q292" s="89">
        <f t="shared" si="83"/>
        <v>1073.8440000000001</v>
      </c>
      <c r="R292" s="96">
        <f t="shared" si="84"/>
        <v>795.44</v>
      </c>
      <c r="S292" s="117">
        <f t="shared" si="90"/>
        <v>635.09520480000003</v>
      </c>
      <c r="T292" s="117">
        <f t="shared" si="68"/>
        <v>1073.8440000000001</v>
      </c>
      <c r="V292" s="96">
        <f t="shared" si="85"/>
        <v>733.41</v>
      </c>
    </row>
    <row r="293" spans="1:22" x14ac:dyDescent="0.25">
      <c r="A293" s="6" t="s">
        <v>288</v>
      </c>
      <c r="B293" s="7">
        <v>2</v>
      </c>
      <c r="C293" s="70" t="s">
        <v>280</v>
      </c>
      <c r="D293" s="8">
        <v>960.25</v>
      </c>
      <c r="E293" s="9"/>
      <c r="F293" s="8" t="s">
        <v>13</v>
      </c>
      <c r="G293" s="7"/>
      <c r="H293" s="81" t="s">
        <v>13</v>
      </c>
      <c r="K293" s="96">
        <f t="shared" si="91"/>
        <v>720.1875</v>
      </c>
      <c r="L293" s="96">
        <f t="shared" si="92"/>
        <v>576.15</v>
      </c>
      <c r="M293" s="96">
        <f t="shared" si="93"/>
        <v>672.17499999999995</v>
      </c>
      <c r="N293" s="116">
        <v>592.5</v>
      </c>
      <c r="O293" s="96">
        <f t="shared" si="95"/>
        <v>473.06385</v>
      </c>
      <c r="P293" s="96">
        <f t="shared" si="94"/>
        <v>672.17499999999995</v>
      </c>
      <c r="Q293" s="89">
        <f t="shared" si="83"/>
        <v>799.875</v>
      </c>
      <c r="R293" s="96">
        <f t="shared" si="84"/>
        <v>592.5</v>
      </c>
      <c r="S293" s="117">
        <f t="shared" si="90"/>
        <v>473.06385</v>
      </c>
      <c r="T293" s="117">
        <f t="shared" si="68"/>
        <v>799.875</v>
      </c>
      <c r="V293" s="96">
        <f t="shared" si="85"/>
        <v>556.94499999999994</v>
      </c>
    </row>
    <row r="294" spans="1:22" x14ac:dyDescent="0.25">
      <c r="A294" s="6" t="s">
        <v>289</v>
      </c>
      <c r="B294" s="7">
        <v>1</v>
      </c>
      <c r="C294" s="70" t="s">
        <v>284</v>
      </c>
      <c r="D294" s="8">
        <v>215.25</v>
      </c>
      <c r="E294" s="9"/>
      <c r="F294" s="8" t="s">
        <v>13</v>
      </c>
      <c r="G294" s="7"/>
      <c r="H294" s="81" t="s">
        <v>13</v>
      </c>
      <c r="K294" s="96">
        <f t="shared" si="91"/>
        <v>161.4375</v>
      </c>
      <c r="L294" s="96">
        <f t="shared" si="92"/>
        <v>129.15</v>
      </c>
      <c r="M294" s="96">
        <f t="shared" si="93"/>
        <v>150.67499999999998</v>
      </c>
      <c r="N294" s="116">
        <v>129.52000000000001</v>
      </c>
      <c r="O294" s="96">
        <f t="shared" si="95"/>
        <v>103.41135840000001</v>
      </c>
      <c r="P294" s="96">
        <f t="shared" si="94"/>
        <v>150.67499999999998</v>
      </c>
      <c r="Q294" s="89">
        <f t="shared" si="83"/>
        <v>174.85200000000003</v>
      </c>
      <c r="R294" s="96">
        <f t="shared" si="84"/>
        <v>129.52000000000001</v>
      </c>
      <c r="S294" s="117">
        <f t="shared" si="90"/>
        <v>103.41135840000001</v>
      </c>
      <c r="T294" s="117">
        <f t="shared" si="68"/>
        <v>174.85200000000003</v>
      </c>
      <c r="V294" s="96">
        <f t="shared" si="85"/>
        <v>124.84499999999998</v>
      </c>
    </row>
    <row r="295" spans="1:22" x14ac:dyDescent="0.25">
      <c r="A295" s="6" t="s">
        <v>141</v>
      </c>
      <c r="B295" s="7">
        <v>1</v>
      </c>
      <c r="C295" s="70" t="s">
        <v>135</v>
      </c>
      <c r="D295" s="8">
        <v>576</v>
      </c>
      <c r="E295" s="9"/>
      <c r="F295" s="8" t="s">
        <v>13</v>
      </c>
      <c r="G295" s="7"/>
      <c r="H295" s="81" t="s">
        <v>13</v>
      </c>
      <c r="K295" s="96">
        <f t="shared" si="91"/>
        <v>432</v>
      </c>
      <c r="L295" s="96">
        <f t="shared" si="92"/>
        <v>345.59999999999997</v>
      </c>
      <c r="M295" s="96">
        <f t="shared" si="93"/>
        <v>403.2</v>
      </c>
      <c r="N295" s="116">
        <v>362.17</v>
      </c>
      <c r="O295" s="96">
        <f t="shared" si="95"/>
        <v>289.16377140000003</v>
      </c>
      <c r="P295" s="96">
        <f t="shared" si="94"/>
        <v>403.2</v>
      </c>
      <c r="Q295" s="89">
        <f t="shared" si="83"/>
        <v>488.92950000000008</v>
      </c>
      <c r="R295" s="96">
        <f t="shared" si="84"/>
        <v>362.17</v>
      </c>
      <c r="S295" s="117">
        <f t="shared" si="90"/>
        <v>289.16377140000003</v>
      </c>
      <c r="T295" s="117">
        <f t="shared" si="68"/>
        <v>488.92950000000008</v>
      </c>
      <c r="V295" s="96">
        <f t="shared" si="85"/>
        <v>334.08</v>
      </c>
    </row>
    <row r="296" spans="1:22" x14ac:dyDescent="0.25">
      <c r="A296" s="6" t="s">
        <v>142</v>
      </c>
      <c r="B296" s="7">
        <v>1</v>
      </c>
      <c r="C296" s="70" t="s">
        <v>136</v>
      </c>
      <c r="D296" s="8">
        <v>798.25</v>
      </c>
      <c r="E296" s="9"/>
      <c r="F296" s="8" t="s">
        <v>13</v>
      </c>
      <c r="G296" s="7"/>
      <c r="H296" s="81" t="s">
        <v>13</v>
      </c>
      <c r="K296" s="96">
        <f t="shared" si="91"/>
        <v>598.6875</v>
      </c>
      <c r="L296" s="96">
        <f t="shared" si="92"/>
        <v>478.95</v>
      </c>
      <c r="M296" s="96">
        <f t="shared" si="93"/>
        <v>558.77499999999998</v>
      </c>
      <c r="N296" s="116">
        <v>501.6</v>
      </c>
      <c r="O296" s="96">
        <f t="shared" si="95"/>
        <v>400.48747200000003</v>
      </c>
      <c r="P296" s="96">
        <f t="shared" si="94"/>
        <v>558.77499999999998</v>
      </c>
      <c r="Q296" s="89">
        <f t="shared" si="83"/>
        <v>677.16000000000008</v>
      </c>
      <c r="R296" s="96">
        <f t="shared" si="84"/>
        <v>501.6</v>
      </c>
      <c r="S296" s="117">
        <f t="shared" si="90"/>
        <v>400.48747200000003</v>
      </c>
      <c r="T296" s="117">
        <f t="shared" ref="T296:T300" si="96">Q296</f>
        <v>677.16000000000008</v>
      </c>
      <c r="V296" s="96">
        <f t="shared" si="85"/>
        <v>462.98499999999996</v>
      </c>
    </row>
    <row r="297" spans="1:22" x14ac:dyDescent="0.25">
      <c r="A297" s="6" t="s">
        <v>290</v>
      </c>
      <c r="B297" s="7">
        <v>1</v>
      </c>
      <c r="C297" s="70" t="s">
        <v>285</v>
      </c>
      <c r="D297" s="8">
        <v>4758.5</v>
      </c>
      <c r="E297" s="9"/>
      <c r="F297" s="8" t="s">
        <v>13</v>
      </c>
      <c r="G297" s="7"/>
      <c r="H297" s="81" t="s">
        <v>13</v>
      </c>
      <c r="K297" s="96">
        <f t="shared" si="91"/>
        <v>3568.875</v>
      </c>
      <c r="L297" s="96">
        <f t="shared" si="92"/>
        <v>2855.1</v>
      </c>
      <c r="M297" s="96">
        <f t="shared" si="93"/>
        <v>3330.95</v>
      </c>
      <c r="N297" s="116">
        <v>2995.25</v>
      </c>
      <c r="O297" s="96">
        <f t="shared" si="95"/>
        <v>2391.4675050000001</v>
      </c>
      <c r="P297" s="96">
        <f t="shared" si="94"/>
        <v>3330.95</v>
      </c>
      <c r="Q297" s="89">
        <f t="shared" si="83"/>
        <v>4043.5875000000001</v>
      </c>
      <c r="R297" s="96">
        <f t="shared" si="84"/>
        <v>2995.25</v>
      </c>
      <c r="S297" s="117">
        <f t="shared" si="90"/>
        <v>2391.4675050000001</v>
      </c>
      <c r="T297" s="117">
        <f t="shared" si="96"/>
        <v>4043.5875000000001</v>
      </c>
      <c r="V297" s="96">
        <f t="shared" si="85"/>
        <v>2759.93</v>
      </c>
    </row>
    <row r="298" spans="1:22" x14ac:dyDescent="0.25">
      <c r="A298" s="6" t="s">
        <v>291</v>
      </c>
      <c r="B298" s="7">
        <v>6</v>
      </c>
      <c r="C298" s="70" t="s">
        <v>281</v>
      </c>
      <c r="D298" s="8">
        <v>41</v>
      </c>
      <c r="E298" s="9"/>
      <c r="F298" s="8" t="s">
        <v>13</v>
      </c>
      <c r="G298" s="7"/>
      <c r="H298" s="81" t="s">
        <v>13</v>
      </c>
      <c r="K298" s="96">
        <f t="shared" si="91"/>
        <v>30.75</v>
      </c>
      <c r="L298" s="96">
        <f t="shared" si="92"/>
        <v>24.599999999999998</v>
      </c>
      <c r="M298" s="96">
        <f t="shared" si="93"/>
        <v>28.7</v>
      </c>
      <c r="N298" s="116">
        <v>25.06</v>
      </c>
      <c r="O298" s="96">
        <f t="shared" si="95"/>
        <v>20.008405199999999</v>
      </c>
      <c r="P298" s="96">
        <f t="shared" si="94"/>
        <v>28.7</v>
      </c>
      <c r="Q298" s="89">
        <f t="shared" si="83"/>
        <v>33.831000000000003</v>
      </c>
      <c r="R298" s="96">
        <f t="shared" si="84"/>
        <v>25.06</v>
      </c>
      <c r="S298" s="117">
        <f t="shared" si="90"/>
        <v>20.008405199999999</v>
      </c>
      <c r="T298" s="117">
        <f t="shared" si="96"/>
        <v>33.831000000000003</v>
      </c>
      <c r="V298" s="96">
        <f t="shared" si="85"/>
        <v>23.779999999999998</v>
      </c>
    </row>
    <row r="299" spans="1:22" x14ac:dyDescent="0.25">
      <c r="A299" s="6" t="s">
        <v>292</v>
      </c>
      <c r="B299" s="7">
        <v>6</v>
      </c>
      <c r="C299" s="70" t="s">
        <v>282</v>
      </c>
      <c r="D299" s="8">
        <v>81.75</v>
      </c>
      <c r="E299" s="9"/>
      <c r="F299" s="8" t="s">
        <v>13</v>
      </c>
      <c r="G299" s="7"/>
      <c r="H299" s="81" t="s">
        <v>13</v>
      </c>
      <c r="K299" s="96">
        <f t="shared" si="91"/>
        <v>61.3125</v>
      </c>
      <c r="L299" s="96">
        <f t="shared" si="92"/>
        <v>49.05</v>
      </c>
      <c r="M299" s="96">
        <f t="shared" si="93"/>
        <v>57.224999999999994</v>
      </c>
      <c r="N299" s="116">
        <v>52.43</v>
      </c>
      <c r="O299" s="96">
        <f t="shared" si="95"/>
        <v>41.861160599999998</v>
      </c>
      <c r="P299" s="96">
        <f t="shared" si="94"/>
        <v>57.224999999999994</v>
      </c>
      <c r="Q299" s="89">
        <f t="shared" si="83"/>
        <v>70.780500000000004</v>
      </c>
      <c r="R299" s="96">
        <f t="shared" si="84"/>
        <v>52.43</v>
      </c>
      <c r="S299" s="117">
        <f t="shared" si="90"/>
        <v>41.861160599999998</v>
      </c>
      <c r="T299" s="117">
        <f t="shared" si="96"/>
        <v>70.780500000000004</v>
      </c>
      <c r="V299" s="96">
        <f t="shared" si="85"/>
        <v>47.414999999999999</v>
      </c>
    </row>
    <row r="300" spans="1:22" ht="15.75" thickBot="1" x14ac:dyDescent="0.3">
      <c r="A300" s="10" t="s">
        <v>293</v>
      </c>
      <c r="B300" s="11">
        <v>6</v>
      </c>
      <c r="C300" s="77" t="s">
        <v>283</v>
      </c>
      <c r="D300" s="12">
        <v>10.75</v>
      </c>
      <c r="E300" s="13"/>
      <c r="F300" s="12" t="s">
        <v>13</v>
      </c>
      <c r="G300" s="11"/>
      <c r="H300" s="82" t="s">
        <v>13</v>
      </c>
      <c r="K300" s="96">
        <f t="shared" si="91"/>
        <v>8.0625</v>
      </c>
      <c r="L300" s="96">
        <f t="shared" si="92"/>
        <v>6.45</v>
      </c>
      <c r="M300" s="96">
        <f t="shared" si="93"/>
        <v>7.5249999999999995</v>
      </c>
      <c r="N300" s="116">
        <v>6.67</v>
      </c>
      <c r="O300" s="96">
        <f t="shared" si="95"/>
        <v>5.3254614</v>
      </c>
      <c r="P300" s="96">
        <f t="shared" si="94"/>
        <v>7.5249999999999995</v>
      </c>
      <c r="Q300" s="89">
        <f t="shared" si="83"/>
        <v>9.0045000000000002</v>
      </c>
      <c r="R300" s="96">
        <f t="shared" si="84"/>
        <v>6.67</v>
      </c>
      <c r="S300" s="117">
        <f t="shared" si="90"/>
        <v>5.3254614</v>
      </c>
      <c r="T300" s="117">
        <f t="shared" si="96"/>
        <v>9.0045000000000002</v>
      </c>
      <c r="V300" s="96">
        <f t="shared" si="85"/>
        <v>6.2349999999999994</v>
      </c>
    </row>
    <row r="301" spans="1:22" x14ac:dyDescent="0.25">
      <c r="K301" s="96"/>
      <c r="L301" s="96"/>
      <c r="M301" s="96"/>
      <c r="N301" s="116"/>
      <c r="O301" s="96"/>
      <c r="Q301" s="89"/>
    </row>
    <row r="302" spans="1:22" x14ac:dyDescent="0.25">
      <c r="K302" s="96"/>
      <c r="L302" s="96"/>
      <c r="M302" s="96"/>
      <c r="N302" s="116"/>
      <c r="O302" s="96"/>
      <c r="Q302" s="89"/>
    </row>
    <row r="303" spans="1:22" x14ac:dyDescent="0.25">
      <c r="K303" s="96"/>
      <c r="L303" s="96"/>
      <c r="M303" s="96"/>
      <c r="N303" s="116"/>
      <c r="O303" s="96"/>
      <c r="Q303" s="89"/>
    </row>
    <row r="304" spans="1:22" ht="15.75" thickBot="1" x14ac:dyDescent="0.3">
      <c r="A304" s="9"/>
      <c r="B304" s="7"/>
      <c r="C304" s="70"/>
      <c r="K304" s="96"/>
      <c r="L304" s="96"/>
      <c r="M304" s="96"/>
      <c r="N304" s="116"/>
      <c r="O304" s="96"/>
      <c r="Q304" s="89"/>
    </row>
    <row r="305" spans="1:22" x14ac:dyDescent="0.25">
      <c r="A305" s="64" t="s">
        <v>294</v>
      </c>
      <c r="B305" s="43"/>
      <c r="C305" s="106"/>
      <c r="K305" s="96"/>
      <c r="L305" s="96"/>
      <c r="M305" s="96"/>
      <c r="N305" s="116"/>
      <c r="O305" s="96"/>
      <c r="Q305" s="89"/>
    </row>
    <row r="306" spans="1:22" ht="15.75" thickBot="1" x14ac:dyDescent="0.3">
      <c r="A306" s="65" t="s">
        <v>158</v>
      </c>
      <c r="B306" s="11"/>
      <c r="C306" s="80"/>
      <c r="K306" s="96"/>
      <c r="L306" s="96"/>
      <c r="M306" s="96"/>
      <c r="N306" s="116"/>
      <c r="O306" s="96"/>
      <c r="Q306" s="89"/>
    </row>
    <row r="307" spans="1:22" ht="15.75" thickBot="1" x14ac:dyDescent="0.3">
      <c r="A307" s="84"/>
      <c r="K307" s="96"/>
      <c r="L307" s="96"/>
      <c r="M307" s="96"/>
      <c r="N307" s="116"/>
      <c r="O307" s="96"/>
      <c r="Q307" s="89"/>
    </row>
    <row r="308" spans="1:22" x14ac:dyDescent="0.25">
      <c r="A308" s="83" t="s">
        <v>295</v>
      </c>
      <c r="B308" s="63" t="s">
        <v>159</v>
      </c>
      <c r="K308" s="96"/>
      <c r="L308" s="96"/>
      <c r="M308" s="96"/>
      <c r="N308" s="116"/>
      <c r="O308" s="96"/>
      <c r="Q308" s="89"/>
    </row>
    <row r="309" spans="1:22" x14ac:dyDescent="0.25">
      <c r="A309" t="s">
        <v>298</v>
      </c>
      <c r="B309" s="1">
        <v>1</v>
      </c>
      <c r="C309" s="85">
        <v>97162</v>
      </c>
      <c r="D309" s="2">
        <v>244.5</v>
      </c>
      <c r="F309" s="2" t="s">
        <v>13</v>
      </c>
      <c r="H309" s="1" t="s">
        <v>13</v>
      </c>
      <c r="K309" s="96">
        <f>0.75*D309</f>
        <v>183.375</v>
      </c>
      <c r="L309" s="96">
        <f>0.6*D309</f>
        <v>146.69999999999999</v>
      </c>
      <c r="M309" s="96">
        <f>D309*0.7</f>
        <v>171.14999999999998</v>
      </c>
      <c r="N309" s="116">
        <v>93.98</v>
      </c>
      <c r="O309" s="96">
        <v>71.78</v>
      </c>
      <c r="P309" t="s">
        <v>556</v>
      </c>
      <c r="Q309" s="89">
        <f t="shared" si="83"/>
        <v>126.87300000000002</v>
      </c>
      <c r="R309" s="96">
        <f>N309</f>
        <v>93.98</v>
      </c>
      <c r="S309" s="117">
        <v>66.02</v>
      </c>
      <c r="T309" s="117">
        <f>K309</f>
        <v>183.375</v>
      </c>
      <c r="V309" s="96">
        <f>D309*0.34</f>
        <v>83.13000000000001</v>
      </c>
    </row>
    <row r="310" spans="1:22" x14ac:dyDescent="0.25">
      <c r="A310" t="s">
        <v>296</v>
      </c>
      <c r="B310" s="1">
        <v>4</v>
      </c>
      <c r="C310" s="85">
        <v>97542</v>
      </c>
      <c r="D310" s="2">
        <v>89.25</v>
      </c>
      <c r="F310" s="2" t="s">
        <v>13</v>
      </c>
      <c r="H310" s="1" t="s">
        <v>13</v>
      </c>
      <c r="K310" s="96">
        <f>0.75*D310</f>
        <v>66.9375</v>
      </c>
      <c r="L310" s="96">
        <f>0.6*D310</f>
        <v>53.55</v>
      </c>
      <c r="M310" s="96">
        <f>D310*0.7</f>
        <v>62.474999999999994</v>
      </c>
      <c r="N310" s="116">
        <v>30.14</v>
      </c>
      <c r="O310" s="96">
        <v>27.82</v>
      </c>
      <c r="P310" t="s">
        <v>556</v>
      </c>
      <c r="Q310" s="89">
        <f t="shared" si="83"/>
        <v>40.689</v>
      </c>
      <c r="R310" s="96">
        <f t="shared" ref="R310:R373" si="97">N310</f>
        <v>30.14</v>
      </c>
      <c r="S310" s="117">
        <v>24.1</v>
      </c>
      <c r="T310" s="117">
        <f>K310</f>
        <v>66.9375</v>
      </c>
      <c r="V310" s="96">
        <f t="shared" ref="V310:V373" si="98">D310*0.34</f>
        <v>30.345000000000002</v>
      </c>
    </row>
    <row r="311" spans="1:22" x14ac:dyDescent="0.25">
      <c r="C311" s="85"/>
      <c r="K311" s="96"/>
      <c r="L311" s="96"/>
      <c r="M311" s="96"/>
      <c r="N311" s="116"/>
      <c r="O311" s="96"/>
      <c r="Q311" s="89"/>
      <c r="R311" s="96"/>
      <c r="V311" s="96"/>
    </row>
    <row r="312" spans="1:22" x14ac:dyDescent="0.25">
      <c r="A312" s="83" t="s">
        <v>307</v>
      </c>
      <c r="C312" s="85"/>
      <c r="K312" s="96"/>
      <c r="L312" s="96"/>
      <c r="M312" s="96"/>
      <c r="N312" s="116"/>
      <c r="O312" s="96"/>
      <c r="Q312" s="89"/>
      <c r="R312" s="96"/>
      <c r="V312" s="96"/>
    </row>
    <row r="313" spans="1:22" x14ac:dyDescent="0.25">
      <c r="A313" t="s">
        <v>297</v>
      </c>
      <c r="B313" s="1">
        <v>1</v>
      </c>
      <c r="C313" s="85">
        <v>97161</v>
      </c>
      <c r="D313" s="2">
        <v>244.5</v>
      </c>
      <c r="F313" s="2" t="s">
        <v>13</v>
      </c>
      <c r="H313" s="1" t="s">
        <v>13</v>
      </c>
      <c r="K313" s="96">
        <f t="shared" ref="K313:K339" si="99">0.75*D313</f>
        <v>183.375</v>
      </c>
      <c r="L313" s="96">
        <f t="shared" ref="L313:L339" si="100">0.6*D313</f>
        <v>146.69999999999999</v>
      </c>
      <c r="M313" s="96">
        <f t="shared" ref="M313:M339" si="101">D313*0.7</f>
        <v>171.14999999999998</v>
      </c>
      <c r="N313" s="116">
        <v>93.98</v>
      </c>
      <c r="O313" s="96">
        <v>71.78</v>
      </c>
      <c r="P313" t="s">
        <v>556</v>
      </c>
      <c r="Q313" s="89">
        <f t="shared" si="83"/>
        <v>126.87300000000002</v>
      </c>
      <c r="R313" s="96">
        <f t="shared" si="97"/>
        <v>93.98</v>
      </c>
      <c r="S313" s="117">
        <f>O313</f>
        <v>71.78</v>
      </c>
      <c r="T313" s="117">
        <f>K313</f>
        <v>183.375</v>
      </c>
      <c r="V313" s="96">
        <f t="shared" si="98"/>
        <v>83.13000000000001</v>
      </c>
    </row>
    <row r="314" spans="1:22" x14ac:dyDescent="0.25">
      <c r="A314" t="s">
        <v>298</v>
      </c>
      <c r="B314" s="1">
        <v>1</v>
      </c>
      <c r="C314" s="85">
        <v>97162</v>
      </c>
      <c r="D314" s="2">
        <v>244.5</v>
      </c>
      <c r="F314" s="2" t="s">
        <v>13</v>
      </c>
      <c r="H314" s="1" t="s">
        <v>13</v>
      </c>
      <c r="K314" s="96">
        <f t="shared" si="99"/>
        <v>183.375</v>
      </c>
      <c r="L314" s="96">
        <f t="shared" si="100"/>
        <v>146.69999999999999</v>
      </c>
      <c r="M314" s="96">
        <f t="shared" si="101"/>
        <v>171.14999999999998</v>
      </c>
      <c r="N314" s="116">
        <v>93.98</v>
      </c>
      <c r="O314" s="96">
        <v>71.78</v>
      </c>
      <c r="P314" t="s">
        <v>556</v>
      </c>
      <c r="Q314" s="89">
        <f t="shared" si="83"/>
        <v>126.87300000000002</v>
      </c>
      <c r="R314" s="96">
        <f t="shared" si="97"/>
        <v>93.98</v>
      </c>
      <c r="S314" s="117">
        <f t="shared" ref="S314:S374" si="102">O314</f>
        <v>71.78</v>
      </c>
      <c r="T314" s="117">
        <f t="shared" ref="T314:T374" si="103">K314</f>
        <v>183.375</v>
      </c>
      <c r="V314" s="96">
        <f t="shared" si="98"/>
        <v>83.13000000000001</v>
      </c>
    </row>
    <row r="315" spans="1:22" x14ac:dyDescent="0.25">
      <c r="A315" t="s">
        <v>299</v>
      </c>
      <c r="B315" s="1">
        <v>1</v>
      </c>
      <c r="C315" s="85">
        <v>97163</v>
      </c>
      <c r="D315" s="2">
        <v>244.5</v>
      </c>
      <c r="F315" s="2" t="s">
        <v>13</v>
      </c>
      <c r="H315" s="1" t="s">
        <v>13</v>
      </c>
      <c r="K315" s="96">
        <f t="shared" si="99"/>
        <v>183.375</v>
      </c>
      <c r="L315" s="96">
        <f t="shared" si="100"/>
        <v>146.69999999999999</v>
      </c>
      <c r="M315" s="96">
        <f t="shared" si="101"/>
        <v>171.14999999999998</v>
      </c>
      <c r="N315" s="116">
        <v>93.98</v>
      </c>
      <c r="O315" s="96">
        <v>71.78</v>
      </c>
      <c r="P315" t="s">
        <v>556</v>
      </c>
      <c r="Q315" s="89">
        <f t="shared" si="83"/>
        <v>126.87300000000002</v>
      </c>
      <c r="R315" s="96">
        <f t="shared" si="97"/>
        <v>93.98</v>
      </c>
      <c r="S315" s="117">
        <f t="shared" si="102"/>
        <v>71.78</v>
      </c>
      <c r="T315" s="117">
        <f t="shared" si="103"/>
        <v>183.375</v>
      </c>
      <c r="V315" s="96">
        <f t="shared" si="98"/>
        <v>83.13000000000001</v>
      </c>
    </row>
    <row r="316" spans="1:22" x14ac:dyDescent="0.25">
      <c r="A316" t="s">
        <v>311</v>
      </c>
      <c r="B316" s="1">
        <v>1</v>
      </c>
      <c r="C316" s="85">
        <v>97164</v>
      </c>
      <c r="D316" s="2">
        <v>172.25</v>
      </c>
      <c r="K316" s="96">
        <f t="shared" si="99"/>
        <v>129.1875</v>
      </c>
      <c r="L316" s="96">
        <f t="shared" si="100"/>
        <v>103.35</v>
      </c>
      <c r="M316" s="96">
        <f t="shared" si="101"/>
        <v>120.57499999999999</v>
      </c>
      <c r="N316" s="116">
        <v>63.81</v>
      </c>
      <c r="O316" s="96">
        <v>49.08</v>
      </c>
      <c r="P316" t="s">
        <v>556</v>
      </c>
      <c r="Q316" s="89">
        <f t="shared" si="83"/>
        <v>86.143500000000003</v>
      </c>
      <c r="R316" s="96">
        <f t="shared" si="97"/>
        <v>63.81</v>
      </c>
      <c r="S316" s="117">
        <f t="shared" si="102"/>
        <v>49.08</v>
      </c>
      <c r="T316" s="117">
        <f t="shared" si="103"/>
        <v>129.1875</v>
      </c>
      <c r="V316" s="96">
        <f t="shared" si="98"/>
        <v>58.565000000000005</v>
      </c>
    </row>
    <row r="317" spans="1:22" x14ac:dyDescent="0.25">
      <c r="A317" t="s">
        <v>310</v>
      </c>
      <c r="B317" s="1" t="s">
        <v>301</v>
      </c>
      <c r="C317" s="88">
        <v>97110</v>
      </c>
      <c r="D317" s="2">
        <v>96</v>
      </c>
      <c r="F317" s="2" t="s">
        <v>13</v>
      </c>
      <c r="H317" s="1" t="s">
        <v>13</v>
      </c>
      <c r="K317" s="96">
        <f t="shared" si="99"/>
        <v>72</v>
      </c>
      <c r="L317" s="96">
        <f t="shared" si="100"/>
        <v>57.599999999999994</v>
      </c>
      <c r="M317" s="96">
        <f t="shared" si="101"/>
        <v>67.199999999999989</v>
      </c>
      <c r="N317" s="116">
        <v>27.92</v>
      </c>
      <c r="O317" s="96">
        <v>25.76</v>
      </c>
      <c r="P317" t="s">
        <v>556</v>
      </c>
      <c r="Q317" s="89">
        <f t="shared" si="83"/>
        <v>37.692000000000007</v>
      </c>
      <c r="R317" s="96">
        <f t="shared" si="97"/>
        <v>27.92</v>
      </c>
      <c r="S317" s="117">
        <f t="shared" si="102"/>
        <v>25.76</v>
      </c>
      <c r="T317" s="117">
        <f t="shared" si="103"/>
        <v>72</v>
      </c>
      <c r="V317" s="96">
        <f t="shared" si="98"/>
        <v>32.64</v>
      </c>
    </row>
    <row r="318" spans="1:22" x14ac:dyDescent="0.25">
      <c r="A318" t="s">
        <v>300</v>
      </c>
      <c r="B318" s="1" t="s">
        <v>301</v>
      </c>
      <c r="C318" s="85">
        <v>97116</v>
      </c>
      <c r="D318" s="2">
        <v>107.75</v>
      </c>
      <c r="F318" s="2" t="s">
        <v>13</v>
      </c>
      <c r="H318" s="1" t="s">
        <v>13</v>
      </c>
      <c r="K318" s="96">
        <f t="shared" si="99"/>
        <v>80.8125</v>
      </c>
      <c r="L318" s="96">
        <f t="shared" si="100"/>
        <v>64.649999999999991</v>
      </c>
      <c r="M318" s="96">
        <f t="shared" si="101"/>
        <v>75.424999999999997</v>
      </c>
      <c r="N318" s="116">
        <v>27.92</v>
      </c>
      <c r="O318" s="96">
        <v>25.48</v>
      </c>
      <c r="P318" t="s">
        <v>556</v>
      </c>
      <c r="Q318" s="89">
        <f t="shared" si="83"/>
        <v>37.692000000000007</v>
      </c>
      <c r="R318" s="96">
        <f t="shared" si="97"/>
        <v>27.92</v>
      </c>
      <c r="S318" s="117">
        <f t="shared" si="102"/>
        <v>25.48</v>
      </c>
      <c r="T318" s="117">
        <f t="shared" si="103"/>
        <v>80.8125</v>
      </c>
      <c r="V318" s="96">
        <f t="shared" si="98"/>
        <v>36.635000000000005</v>
      </c>
    </row>
    <row r="319" spans="1:22" x14ac:dyDescent="0.25">
      <c r="A319" t="s">
        <v>302</v>
      </c>
      <c r="B319" s="1" t="s">
        <v>301</v>
      </c>
      <c r="C319" s="85">
        <v>97032</v>
      </c>
      <c r="D319" s="2">
        <v>61.5</v>
      </c>
      <c r="F319" s="2" t="s">
        <v>13</v>
      </c>
      <c r="H319" s="1" t="s">
        <v>13</v>
      </c>
      <c r="K319" s="96">
        <f t="shared" si="99"/>
        <v>46.125</v>
      </c>
      <c r="L319" s="96">
        <f t="shared" si="100"/>
        <v>36.9</v>
      </c>
      <c r="M319" s="96">
        <f t="shared" si="101"/>
        <v>43.05</v>
      </c>
      <c r="N319" s="116">
        <v>13.95</v>
      </c>
      <c r="O319" s="96">
        <v>12.56</v>
      </c>
      <c r="P319" t="s">
        <v>556</v>
      </c>
      <c r="Q319" s="89">
        <f t="shared" si="83"/>
        <v>18.8325</v>
      </c>
      <c r="R319" s="96">
        <f t="shared" si="97"/>
        <v>13.95</v>
      </c>
      <c r="S319" s="117">
        <f t="shared" si="102"/>
        <v>12.56</v>
      </c>
      <c r="T319" s="117">
        <f t="shared" si="103"/>
        <v>46.125</v>
      </c>
      <c r="V319" s="96">
        <f t="shared" si="98"/>
        <v>20.91</v>
      </c>
    </row>
    <row r="320" spans="1:22" x14ac:dyDescent="0.25">
      <c r="A320" t="s">
        <v>303</v>
      </c>
      <c r="B320" s="1" t="s">
        <v>301</v>
      </c>
      <c r="C320" s="85">
        <v>97530</v>
      </c>
      <c r="D320" s="2">
        <v>119.5</v>
      </c>
      <c r="F320" s="2" t="s">
        <v>13</v>
      </c>
      <c r="H320" s="1" t="s">
        <v>13</v>
      </c>
      <c r="K320" s="96">
        <f t="shared" si="99"/>
        <v>89.625</v>
      </c>
      <c r="L320" s="96">
        <f t="shared" si="100"/>
        <v>71.7</v>
      </c>
      <c r="M320" s="96">
        <f t="shared" si="101"/>
        <v>83.649999999999991</v>
      </c>
      <c r="N320" s="116">
        <v>35.51</v>
      </c>
      <c r="O320" s="96">
        <v>32.67</v>
      </c>
      <c r="P320" t="s">
        <v>556</v>
      </c>
      <c r="Q320" s="89">
        <f t="shared" si="83"/>
        <v>47.938499999999998</v>
      </c>
      <c r="R320" s="96">
        <f t="shared" si="97"/>
        <v>35.51</v>
      </c>
      <c r="S320" s="117">
        <f t="shared" si="102"/>
        <v>32.67</v>
      </c>
      <c r="T320" s="117">
        <f t="shared" si="103"/>
        <v>89.625</v>
      </c>
      <c r="V320" s="96">
        <f t="shared" si="98"/>
        <v>40.630000000000003</v>
      </c>
    </row>
    <row r="321" spans="1:22" x14ac:dyDescent="0.25">
      <c r="A321" t="s">
        <v>304</v>
      </c>
      <c r="B321" s="1" t="s">
        <v>301</v>
      </c>
      <c r="C321" s="85">
        <v>97535</v>
      </c>
      <c r="D321" s="2">
        <v>107.75</v>
      </c>
      <c r="F321" s="2" t="s">
        <v>13</v>
      </c>
      <c r="H321" s="1" t="s">
        <v>13</v>
      </c>
      <c r="K321" s="96">
        <f t="shared" si="99"/>
        <v>80.8125</v>
      </c>
      <c r="L321" s="96">
        <f t="shared" si="100"/>
        <v>64.649999999999991</v>
      </c>
      <c r="M321" s="96">
        <f t="shared" si="101"/>
        <v>75.424999999999997</v>
      </c>
      <c r="N321" s="116">
        <v>30.86</v>
      </c>
      <c r="O321" s="96">
        <v>0</v>
      </c>
      <c r="P321" t="s">
        <v>556</v>
      </c>
      <c r="Q321" s="89">
        <f t="shared" si="83"/>
        <v>41.661000000000001</v>
      </c>
      <c r="R321" s="96">
        <f t="shared" si="97"/>
        <v>30.86</v>
      </c>
      <c r="S321" s="117">
        <f t="shared" si="102"/>
        <v>0</v>
      </c>
      <c r="T321" s="117">
        <f t="shared" si="103"/>
        <v>80.8125</v>
      </c>
      <c r="V321" s="96">
        <f t="shared" si="98"/>
        <v>36.635000000000005</v>
      </c>
    </row>
    <row r="322" spans="1:22" x14ac:dyDescent="0.25">
      <c r="A322" t="s">
        <v>305</v>
      </c>
      <c r="B322" s="1" t="s">
        <v>301</v>
      </c>
      <c r="C322" s="85">
        <v>97012</v>
      </c>
      <c r="D322" s="2">
        <v>48.75</v>
      </c>
      <c r="F322" s="2" t="s">
        <v>13</v>
      </c>
      <c r="H322" s="1" t="s">
        <v>13</v>
      </c>
      <c r="K322" s="96">
        <f t="shared" si="99"/>
        <v>36.5625</v>
      </c>
      <c r="L322" s="96">
        <f t="shared" si="100"/>
        <v>29.25</v>
      </c>
      <c r="M322" s="96">
        <f t="shared" si="101"/>
        <v>34.125</v>
      </c>
      <c r="N322" s="116">
        <v>13.95</v>
      </c>
      <c r="O322" s="96">
        <v>12.83</v>
      </c>
      <c r="P322" t="s">
        <v>556</v>
      </c>
      <c r="Q322" s="89">
        <f t="shared" si="83"/>
        <v>18.8325</v>
      </c>
      <c r="R322" s="96">
        <f t="shared" si="97"/>
        <v>13.95</v>
      </c>
      <c r="S322" s="117">
        <f t="shared" si="102"/>
        <v>12.83</v>
      </c>
      <c r="T322" s="117">
        <f t="shared" si="103"/>
        <v>36.5625</v>
      </c>
      <c r="V322" s="96">
        <f t="shared" si="98"/>
        <v>16.575000000000003</v>
      </c>
    </row>
    <row r="323" spans="1:22" x14ac:dyDescent="0.25">
      <c r="A323" t="s">
        <v>308</v>
      </c>
      <c r="B323" s="1" t="s">
        <v>301</v>
      </c>
      <c r="C323" s="85">
        <v>97140</v>
      </c>
      <c r="D323" s="2">
        <v>107.5</v>
      </c>
      <c r="F323" s="2" t="s">
        <v>13</v>
      </c>
      <c r="H323" s="1" t="s">
        <v>13</v>
      </c>
      <c r="K323" s="96">
        <f t="shared" si="99"/>
        <v>80.625</v>
      </c>
      <c r="L323" s="96">
        <f t="shared" si="100"/>
        <v>64.5</v>
      </c>
      <c r="M323" s="96">
        <f t="shared" si="101"/>
        <v>75.25</v>
      </c>
      <c r="N323" s="116">
        <v>25.76</v>
      </c>
      <c r="O323" s="96">
        <f t="shared" ref="O323:O324" si="104">D323*0.25</f>
        <v>26.875</v>
      </c>
      <c r="P323" t="s">
        <v>556</v>
      </c>
      <c r="Q323" s="89">
        <f t="shared" si="83"/>
        <v>34.776000000000003</v>
      </c>
      <c r="R323" s="96">
        <f t="shared" si="97"/>
        <v>25.76</v>
      </c>
      <c r="S323" s="117">
        <f t="shared" si="102"/>
        <v>26.875</v>
      </c>
      <c r="T323" s="117">
        <f t="shared" si="103"/>
        <v>80.625</v>
      </c>
      <c r="V323" s="96">
        <f t="shared" si="98"/>
        <v>36.550000000000004</v>
      </c>
    </row>
    <row r="324" spans="1:22" x14ac:dyDescent="0.25">
      <c r="A324" t="s">
        <v>317</v>
      </c>
      <c r="B324" s="1" t="s">
        <v>301</v>
      </c>
      <c r="C324" s="85">
        <v>97014</v>
      </c>
      <c r="D324" s="2">
        <v>48.75</v>
      </c>
      <c r="F324" s="2" t="s">
        <v>13</v>
      </c>
      <c r="H324" s="1" t="s">
        <v>13</v>
      </c>
      <c r="K324" s="96">
        <f t="shared" si="99"/>
        <v>36.5625</v>
      </c>
      <c r="L324" s="96">
        <f t="shared" si="100"/>
        <v>29.25</v>
      </c>
      <c r="M324" s="96">
        <f t="shared" si="101"/>
        <v>34.125</v>
      </c>
      <c r="N324" s="116">
        <v>0</v>
      </c>
      <c r="O324" s="96">
        <f t="shared" si="104"/>
        <v>12.1875</v>
      </c>
      <c r="P324" t="s">
        <v>556</v>
      </c>
      <c r="Q324" s="89">
        <f t="shared" si="83"/>
        <v>0</v>
      </c>
      <c r="R324" s="96">
        <f t="shared" si="97"/>
        <v>0</v>
      </c>
      <c r="S324" s="117">
        <f t="shared" si="102"/>
        <v>12.1875</v>
      </c>
      <c r="T324" s="117">
        <f t="shared" si="103"/>
        <v>36.5625</v>
      </c>
      <c r="V324" s="96">
        <f t="shared" si="98"/>
        <v>16.575000000000003</v>
      </c>
    </row>
    <row r="325" spans="1:22" x14ac:dyDescent="0.25">
      <c r="A325" t="s">
        <v>318</v>
      </c>
      <c r="B325" s="1" t="s">
        <v>301</v>
      </c>
      <c r="C325" s="85">
        <v>97112</v>
      </c>
      <c r="D325" s="2">
        <v>99.75</v>
      </c>
      <c r="F325" s="2" t="s">
        <v>13</v>
      </c>
      <c r="H325" s="1" t="s">
        <v>13</v>
      </c>
      <c r="K325" s="96">
        <f t="shared" si="99"/>
        <v>74.8125</v>
      </c>
      <c r="L325" s="96">
        <f t="shared" si="100"/>
        <v>59.849999999999994</v>
      </c>
      <c r="M325" s="96">
        <f t="shared" si="101"/>
        <v>69.824999999999989</v>
      </c>
      <c r="N325" s="116">
        <v>32.31</v>
      </c>
      <c r="O325" s="96">
        <v>23.73</v>
      </c>
      <c r="P325" t="s">
        <v>556</v>
      </c>
      <c r="Q325" s="89">
        <f t="shared" si="83"/>
        <v>43.618500000000004</v>
      </c>
      <c r="R325" s="96">
        <f t="shared" si="97"/>
        <v>32.31</v>
      </c>
      <c r="S325" s="117">
        <f t="shared" si="102"/>
        <v>23.73</v>
      </c>
      <c r="T325" s="117">
        <f t="shared" si="103"/>
        <v>74.8125</v>
      </c>
      <c r="V325" s="96">
        <f t="shared" si="98"/>
        <v>33.914999999999999</v>
      </c>
    </row>
    <row r="326" spans="1:22" x14ac:dyDescent="0.25">
      <c r="A326" t="s">
        <v>319</v>
      </c>
      <c r="B326" s="1" t="s">
        <v>301</v>
      </c>
      <c r="C326" s="85">
        <v>97016</v>
      </c>
      <c r="D326" s="2">
        <v>59.5</v>
      </c>
      <c r="F326" s="2" t="s">
        <v>13</v>
      </c>
      <c r="H326" s="1" t="s">
        <v>13</v>
      </c>
      <c r="K326" s="96">
        <f t="shared" si="99"/>
        <v>44.625</v>
      </c>
      <c r="L326" s="96">
        <f t="shared" si="100"/>
        <v>35.699999999999996</v>
      </c>
      <c r="M326" s="96">
        <f t="shared" si="101"/>
        <v>41.65</v>
      </c>
      <c r="N326" s="116">
        <v>11.22</v>
      </c>
      <c r="O326" s="96">
        <v>10.33</v>
      </c>
      <c r="P326" t="s">
        <v>556</v>
      </c>
      <c r="Q326" s="89">
        <f t="shared" si="83"/>
        <v>15.147000000000002</v>
      </c>
      <c r="R326" s="96">
        <f t="shared" si="97"/>
        <v>11.22</v>
      </c>
      <c r="S326" s="117">
        <f t="shared" si="102"/>
        <v>10.33</v>
      </c>
      <c r="T326" s="117">
        <f t="shared" si="103"/>
        <v>44.625</v>
      </c>
      <c r="V326" s="96">
        <f t="shared" si="98"/>
        <v>20.23</v>
      </c>
    </row>
    <row r="327" spans="1:22" x14ac:dyDescent="0.25">
      <c r="A327" t="s">
        <v>309</v>
      </c>
      <c r="B327" s="1" t="s">
        <v>301</v>
      </c>
      <c r="C327" s="85">
        <v>97150</v>
      </c>
      <c r="D327" s="2">
        <v>96</v>
      </c>
      <c r="F327" s="2" t="s">
        <v>13</v>
      </c>
      <c r="H327" s="1" t="s">
        <v>13</v>
      </c>
      <c r="K327" s="96">
        <f t="shared" si="99"/>
        <v>72</v>
      </c>
      <c r="L327" s="96">
        <f t="shared" si="100"/>
        <v>57.599999999999994</v>
      </c>
      <c r="M327" s="96">
        <f t="shared" si="101"/>
        <v>67.199999999999989</v>
      </c>
      <c r="N327" s="116">
        <v>16.82</v>
      </c>
      <c r="O327" s="96">
        <v>0</v>
      </c>
      <c r="P327" t="s">
        <v>556</v>
      </c>
      <c r="Q327" s="89">
        <f t="shared" si="83"/>
        <v>22.707000000000001</v>
      </c>
      <c r="R327" s="96">
        <f t="shared" si="97"/>
        <v>16.82</v>
      </c>
      <c r="S327" s="117">
        <f t="shared" si="102"/>
        <v>0</v>
      </c>
      <c r="T327" s="117">
        <f t="shared" si="103"/>
        <v>72</v>
      </c>
      <c r="V327" s="96">
        <f t="shared" si="98"/>
        <v>32.64</v>
      </c>
    </row>
    <row r="328" spans="1:22" x14ac:dyDescent="0.25">
      <c r="A328" t="s">
        <v>322</v>
      </c>
      <c r="B328" s="1">
        <v>1</v>
      </c>
      <c r="C328" s="85" t="s">
        <v>306</v>
      </c>
      <c r="D328" s="2">
        <v>48.75</v>
      </c>
      <c r="F328" s="2" t="s">
        <v>13</v>
      </c>
      <c r="H328" s="1" t="s">
        <v>13</v>
      </c>
      <c r="K328" s="96">
        <f t="shared" si="99"/>
        <v>36.5625</v>
      </c>
      <c r="L328" s="96">
        <f t="shared" si="100"/>
        <v>29.25</v>
      </c>
      <c r="M328" s="96">
        <f t="shared" si="101"/>
        <v>34.125</v>
      </c>
      <c r="N328" s="116">
        <v>12.1</v>
      </c>
      <c r="O328" s="96">
        <v>0</v>
      </c>
      <c r="P328" t="s">
        <v>556</v>
      </c>
      <c r="Q328" s="89">
        <f t="shared" si="83"/>
        <v>16.335000000000001</v>
      </c>
      <c r="R328" s="96">
        <f t="shared" si="97"/>
        <v>12.1</v>
      </c>
      <c r="S328" s="117">
        <f t="shared" si="102"/>
        <v>0</v>
      </c>
      <c r="T328" s="117">
        <f t="shared" si="103"/>
        <v>36.5625</v>
      </c>
      <c r="V328" s="96">
        <f t="shared" si="98"/>
        <v>16.575000000000003</v>
      </c>
    </row>
    <row r="329" spans="1:22" x14ac:dyDescent="0.25">
      <c r="A329" t="s">
        <v>321</v>
      </c>
      <c r="B329" s="1" t="s">
        <v>301</v>
      </c>
      <c r="C329" s="85">
        <v>97763</v>
      </c>
      <c r="D329" s="2">
        <v>78.75</v>
      </c>
      <c r="F329" s="2" t="s">
        <v>13</v>
      </c>
      <c r="H329" s="1" t="s">
        <v>13</v>
      </c>
      <c r="K329" s="96">
        <f t="shared" si="99"/>
        <v>59.0625</v>
      </c>
      <c r="L329" s="96">
        <f t="shared" si="100"/>
        <v>47.25</v>
      </c>
      <c r="M329" s="96">
        <f t="shared" si="101"/>
        <v>55.125</v>
      </c>
      <c r="N329" s="116">
        <v>48.95</v>
      </c>
      <c r="O329" s="96">
        <v>43.39</v>
      </c>
      <c r="P329" t="s">
        <v>556</v>
      </c>
      <c r="Q329" s="89">
        <f t="shared" si="83"/>
        <v>66.08250000000001</v>
      </c>
      <c r="R329" s="96">
        <f t="shared" si="97"/>
        <v>48.95</v>
      </c>
      <c r="S329" s="117">
        <f t="shared" si="102"/>
        <v>43.39</v>
      </c>
      <c r="T329" s="117">
        <f t="shared" si="103"/>
        <v>59.0625</v>
      </c>
      <c r="V329" s="96">
        <f t="shared" si="98"/>
        <v>26.775000000000002</v>
      </c>
    </row>
    <row r="330" spans="1:22" x14ac:dyDescent="0.25">
      <c r="A330" t="s">
        <v>316</v>
      </c>
      <c r="B330" s="1">
        <v>1</v>
      </c>
      <c r="C330" s="85">
        <v>99070</v>
      </c>
      <c r="D330" s="2">
        <v>32.25</v>
      </c>
      <c r="F330" s="2" t="s">
        <v>13</v>
      </c>
      <c r="H330" s="1" t="s">
        <v>13</v>
      </c>
      <c r="K330" s="96">
        <f t="shared" si="99"/>
        <v>24.1875</v>
      </c>
      <c r="L330" s="96">
        <f t="shared" si="100"/>
        <v>19.349999999999998</v>
      </c>
      <c r="M330" s="96">
        <f t="shared" si="101"/>
        <v>22.574999999999999</v>
      </c>
      <c r="N330" s="116">
        <v>0</v>
      </c>
      <c r="O330" s="96">
        <v>0</v>
      </c>
      <c r="P330" t="s">
        <v>556</v>
      </c>
      <c r="Q330" s="89">
        <f t="shared" ref="Q330:Q393" si="105">R330*1.35</f>
        <v>0</v>
      </c>
      <c r="R330" s="96">
        <f t="shared" si="97"/>
        <v>0</v>
      </c>
      <c r="S330" s="117">
        <f t="shared" si="102"/>
        <v>0</v>
      </c>
      <c r="T330" s="117">
        <f t="shared" si="103"/>
        <v>24.1875</v>
      </c>
      <c r="V330" s="96">
        <f t="shared" si="98"/>
        <v>10.965000000000002</v>
      </c>
    </row>
    <row r="331" spans="1:22" x14ac:dyDescent="0.25">
      <c r="A331" t="s">
        <v>320</v>
      </c>
      <c r="B331" s="1" t="s">
        <v>301</v>
      </c>
      <c r="C331" s="85">
        <v>97113</v>
      </c>
      <c r="D331" s="2">
        <v>105.5</v>
      </c>
      <c r="F331" s="2" t="s">
        <v>13</v>
      </c>
      <c r="H331" s="1" t="s">
        <v>13</v>
      </c>
      <c r="K331" s="96">
        <f t="shared" si="99"/>
        <v>79.125</v>
      </c>
      <c r="L331" s="96">
        <f t="shared" si="100"/>
        <v>63.3</v>
      </c>
      <c r="M331" s="96">
        <f t="shared" si="101"/>
        <v>73.849999999999994</v>
      </c>
      <c r="N331" s="116">
        <v>34.840000000000003</v>
      </c>
      <c r="O331" s="96">
        <v>32.270000000000003</v>
      </c>
      <c r="P331" t="s">
        <v>556</v>
      </c>
      <c r="Q331" s="89">
        <f t="shared" si="105"/>
        <v>47.034000000000006</v>
      </c>
      <c r="R331" s="96">
        <f t="shared" si="97"/>
        <v>34.840000000000003</v>
      </c>
      <c r="S331" s="117">
        <f t="shared" si="102"/>
        <v>32.270000000000003</v>
      </c>
      <c r="T331" s="117">
        <f t="shared" si="103"/>
        <v>79.125</v>
      </c>
      <c r="V331" s="96">
        <f t="shared" si="98"/>
        <v>35.870000000000005</v>
      </c>
    </row>
    <row r="332" spans="1:22" x14ac:dyDescent="0.25">
      <c r="A332" t="s">
        <v>312</v>
      </c>
      <c r="B332" s="1" t="s">
        <v>301</v>
      </c>
      <c r="C332" s="85">
        <v>97750</v>
      </c>
      <c r="D332" s="2">
        <v>95.75</v>
      </c>
      <c r="F332" s="2" t="s">
        <v>13</v>
      </c>
      <c r="H332" s="1" t="s">
        <v>13</v>
      </c>
      <c r="K332" s="96">
        <f t="shared" si="99"/>
        <v>71.8125</v>
      </c>
      <c r="L332" s="96">
        <f t="shared" si="100"/>
        <v>57.449999999999996</v>
      </c>
      <c r="M332" s="96">
        <f t="shared" si="101"/>
        <v>67.024999999999991</v>
      </c>
      <c r="N332" s="116">
        <v>31.45</v>
      </c>
      <c r="O332" s="96">
        <v>29.09</v>
      </c>
      <c r="P332" t="s">
        <v>556</v>
      </c>
      <c r="Q332" s="89">
        <f t="shared" si="105"/>
        <v>42.457500000000003</v>
      </c>
      <c r="R332" s="96">
        <f t="shared" si="97"/>
        <v>31.45</v>
      </c>
      <c r="S332" s="117">
        <f t="shared" si="102"/>
        <v>29.09</v>
      </c>
      <c r="T332" s="117">
        <f t="shared" si="103"/>
        <v>71.8125</v>
      </c>
      <c r="V332" s="96">
        <f t="shared" si="98"/>
        <v>32.555</v>
      </c>
    </row>
    <row r="333" spans="1:22" x14ac:dyDescent="0.25">
      <c r="A333" t="s">
        <v>323</v>
      </c>
      <c r="B333" s="1" t="s">
        <v>301</v>
      </c>
      <c r="C333" s="85">
        <v>97033</v>
      </c>
      <c r="D333" s="2">
        <v>68</v>
      </c>
      <c r="F333" s="2" t="s">
        <v>13</v>
      </c>
      <c r="H333" s="1" t="s">
        <v>13</v>
      </c>
      <c r="K333" s="96">
        <f t="shared" si="99"/>
        <v>51</v>
      </c>
      <c r="L333" s="96">
        <f t="shared" si="100"/>
        <v>40.799999999999997</v>
      </c>
      <c r="M333" s="96">
        <f t="shared" si="101"/>
        <v>47.599999999999994</v>
      </c>
      <c r="N333" s="116">
        <v>18.71</v>
      </c>
      <c r="O333" s="96">
        <v>17.329999999999998</v>
      </c>
      <c r="P333" t="s">
        <v>556</v>
      </c>
      <c r="Q333" s="89">
        <f t="shared" si="105"/>
        <v>25.258500000000002</v>
      </c>
      <c r="R333" s="96">
        <f t="shared" si="97"/>
        <v>18.71</v>
      </c>
      <c r="S333" s="117">
        <f t="shared" si="102"/>
        <v>17.329999999999998</v>
      </c>
      <c r="T333" s="117">
        <f t="shared" si="103"/>
        <v>51</v>
      </c>
      <c r="V333" s="96">
        <f t="shared" si="98"/>
        <v>23.12</v>
      </c>
    </row>
    <row r="334" spans="1:22" x14ac:dyDescent="0.25">
      <c r="A334" t="s">
        <v>324</v>
      </c>
      <c r="B334" s="1" t="s">
        <v>301</v>
      </c>
      <c r="C334" s="85">
        <v>97035</v>
      </c>
      <c r="D334" s="2">
        <v>45.25</v>
      </c>
      <c r="F334" s="2" t="s">
        <v>13</v>
      </c>
      <c r="H334" s="1" t="s">
        <v>13</v>
      </c>
      <c r="K334" s="96">
        <f t="shared" si="99"/>
        <v>33.9375</v>
      </c>
      <c r="L334" s="96">
        <f t="shared" si="100"/>
        <v>27.15</v>
      </c>
      <c r="M334" s="96">
        <f t="shared" si="101"/>
        <v>31.674999999999997</v>
      </c>
      <c r="N334" s="116">
        <v>13.44</v>
      </c>
      <c r="O334" s="96">
        <v>12.12</v>
      </c>
      <c r="P334" t="s">
        <v>556</v>
      </c>
      <c r="Q334" s="89">
        <f t="shared" si="105"/>
        <v>18.144000000000002</v>
      </c>
      <c r="R334" s="96">
        <f t="shared" si="97"/>
        <v>13.44</v>
      </c>
      <c r="S334" s="117">
        <f t="shared" si="102"/>
        <v>12.12</v>
      </c>
      <c r="T334" s="117">
        <f t="shared" si="103"/>
        <v>33.9375</v>
      </c>
      <c r="V334" s="96">
        <f t="shared" si="98"/>
        <v>15.385000000000002</v>
      </c>
    </row>
    <row r="335" spans="1:22" x14ac:dyDescent="0.25">
      <c r="A335" t="s">
        <v>325</v>
      </c>
      <c r="B335" s="1" t="s">
        <v>301</v>
      </c>
      <c r="C335" s="85">
        <v>97039</v>
      </c>
      <c r="D335" s="2">
        <v>61.5</v>
      </c>
      <c r="F335" s="2" t="s">
        <v>13</v>
      </c>
      <c r="H335" s="1" t="s">
        <v>13</v>
      </c>
      <c r="K335" s="96">
        <f t="shared" si="99"/>
        <v>46.125</v>
      </c>
      <c r="L335" s="96">
        <f t="shared" si="100"/>
        <v>36.9</v>
      </c>
      <c r="M335" s="96">
        <f t="shared" si="101"/>
        <v>43.05</v>
      </c>
      <c r="N335" s="116">
        <v>0</v>
      </c>
      <c r="O335" s="96">
        <v>0</v>
      </c>
      <c r="P335" t="s">
        <v>556</v>
      </c>
      <c r="Q335" s="89">
        <f t="shared" si="105"/>
        <v>0</v>
      </c>
      <c r="R335" s="96">
        <f t="shared" si="97"/>
        <v>0</v>
      </c>
      <c r="S335" s="117">
        <f t="shared" si="102"/>
        <v>0</v>
      </c>
      <c r="T335" s="117">
        <f t="shared" si="103"/>
        <v>46.125</v>
      </c>
      <c r="V335" s="96">
        <f t="shared" si="98"/>
        <v>20.91</v>
      </c>
    </row>
    <row r="336" spans="1:22" x14ac:dyDescent="0.25">
      <c r="A336" t="s">
        <v>313</v>
      </c>
      <c r="B336" s="1" t="s">
        <v>301</v>
      </c>
      <c r="C336" s="85">
        <v>97755</v>
      </c>
      <c r="D336" s="2">
        <v>80.25</v>
      </c>
      <c r="F336" s="2" t="s">
        <v>13</v>
      </c>
      <c r="H336" s="1" t="s">
        <v>13</v>
      </c>
      <c r="K336" s="96">
        <f t="shared" si="99"/>
        <v>60.1875</v>
      </c>
      <c r="L336" s="96">
        <f t="shared" si="100"/>
        <v>48.15</v>
      </c>
      <c r="M336" s="96">
        <f t="shared" si="101"/>
        <v>56.174999999999997</v>
      </c>
      <c r="N336" s="116">
        <v>35.909999999999997</v>
      </c>
      <c r="O336" s="96">
        <v>32.54</v>
      </c>
      <c r="P336" t="s">
        <v>556</v>
      </c>
      <c r="Q336" s="89">
        <f t="shared" si="105"/>
        <v>48.478499999999997</v>
      </c>
      <c r="R336" s="96">
        <f t="shared" si="97"/>
        <v>35.909999999999997</v>
      </c>
      <c r="S336" s="117">
        <f t="shared" si="102"/>
        <v>32.54</v>
      </c>
      <c r="T336" s="117">
        <f t="shared" si="103"/>
        <v>60.1875</v>
      </c>
      <c r="V336" s="96">
        <f t="shared" si="98"/>
        <v>27.285000000000004</v>
      </c>
    </row>
    <row r="337" spans="1:22" x14ac:dyDescent="0.25">
      <c r="A337" t="s">
        <v>357</v>
      </c>
      <c r="B337" s="1" t="s">
        <v>301</v>
      </c>
      <c r="C337" s="85">
        <v>20560</v>
      </c>
      <c r="D337" s="2">
        <v>215</v>
      </c>
      <c r="F337" s="2" t="s">
        <v>13</v>
      </c>
      <c r="H337" s="1" t="s">
        <v>13</v>
      </c>
      <c r="K337" s="96">
        <f t="shared" si="99"/>
        <v>161.25</v>
      </c>
      <c r="L337" s="96">
        <f t="shared" si="100"/>
        <v>129</v>
      </c>
      <c r="M337" s="96">
        <f t="shared" si="101"/>
        <v>150.5</v>
      </c>
      <c r="N337" s="116">
        <v>15.63</v>
      </c>
      <c r="O337" s="96">
        <v>0</v>
      </c>
      <c r="P337" t="s">
        <v>556</v>
      </c>
      <c r="Q337" s="89">
        <f t="shared" si="105"/>
        <v>21.100500000000004</v>
      </c>
      <c r="R337" s="96">
        <f t="shared" si="97"/>
        <v>15.63</v>
      </c>
      <c r="S337" s="117">
        <f t="shared" si="102"/>
        <v>0</v>
      </c>
      <c r="T337" s="117">
        <f t="shared" si="103"/>
        <v>161.25</v>
      </c>
      <c r="V337" s="96">
        <f t="shared" si="98"/>
        <v>73.100000000000009</v>
      </c>
    </row>
    <row r="338" spans="1:22" x14ac:dyDescent="0.25">
      <c r="A338" t="s">
        <v>314</v>
      </c>
      <c r="B338" s="1" t="s">
        <v>301</v>
      </c>
      <c r="C338" s="85">
        <v>97760</v>
      </c>
      <c r="D338" s="2">
        <v>78.75</v>
      </c>
      <c r="F338" s="2" t="s">
        <v>13</v>
      </c>
      <c r="H338" s="1" t="s">
        <v>13</v>
      </c>
      <c r="K338" s="96">
        <f t="shared" si="99"/>
        <v>59.0625</v>
      </c>
      <c r="L338" s="96">
        <f t="shared" si="100"/>
        <v>47.25</v>
      </c>
      <c r="M338" s="96">
        <f t="shared" si="101"/>
        <v>55.125</v>
      </c>
      <c r="N338" s="116">
        <v>44.94</v>
      </c>
      <c r="O338" s="96">
        <v>40.69</v>
      </c>
      <c r="P338" t="s">
        <v>556</v>
      </c>
      <c r="Q338" s="89">
        <f t="shared" si="105"/>
        <v>60.669000000000004</v>
      </c>
      <c r="R338" s="96">
        <f t="shared" si="97"/>
        <v>44.94</v>
      </c>
      <c r="S338" s="117">
        <f t="shared" si="102"/>
        <v>40.69</v>
      </c>
      <c r="T338" s="117">
        <f t="shared" si="103"/>
        <v>59.0625</v>
      </c>
      <c r="V338" s="96">
        <f t="shared" si="98"/>
        <v>26.775000000000002</v>
      </c>
    </row>
    <row r="339" spans="1:22" x14ac:dyDescent="0.25">
      <c r="A339" t="s">
        <v>315</v>
      </c>
      <c r="B339" s="1" t="s">
        <v>301</v>
      </c>
      <c r="C339" s="85">
        <v>97761</v>
      </c>
      <c r="D339" s="2">
        <v>78.75</v>
      </c>
      <c r="F339" s="2" t="s">
        <v>13</v>
      </c>
      <c r="H339" s="1" t="s">
        <v>13</v>
      </c>
      <c r="K339" s="96">
        <f t="shared" si="99"/>
        <v>59.0625</v>
      </c>
      <c r="L339" s="96">
        <f t="shared" si="100"/>
        <v>47.25</v>
      </c>
      <c r="M339" s="96">
        <f t="shared" si="101"/>
        <v>55.125</v>
      </c>
      <c r="N339" s="116">
        <v>38.479999999999997</v>
      </c>
      <c r="O339" s="96">
        <v>34.85</v>
      </c>
      <c r="P339" t="s">
        <v>556</v>
      </c>
      <c r="Q339" s="89">
        <f t="shared" si="105"/>
        <v>51.948</v>
      </c>
      <c r="R339" s="96">
        <f t="shared" si="97"/>
        <v>38.479999999999997</v>
      </c>
      <c r="S339" s="117">
        <f t="shared" si="102"/>
        <v>34.85</v>
      </c>
      <c r="T339" s="117">
        <f t="shared" si="103"/>
        <v>59.0625</v>
      </c>
      <c r="V339" s="96">
        <f t="shared" si="98"/>
        <v>26.775000000000002</v>
      </c>
    </row>
    <row r="340" spans="1:22" x14ac:dyDescent="0.25">
      <c r="K340" s="96"/>
      <c r="L340" s="96"/>
      <c r="M340" s="96"/>
      <c r="N340" s="116"/>
      <c r="O340" s="96"/>
      <c r="Q340" s="89"/>
      <c r="R340" s="96"/>
      <c r="V340" s="96"/>
    </row>
    <row r="341" spans="1:22" x14ac:dyDescent="0.25">
      <c r="A341" s="83" t="s">
        <v>326</v>
      </c>
      <c r="K341" s="96"/>
      <c r="L341" s="96"/>
      <c r="M341" s="96"/>
      <c r="N341" s="116"/>
      <c r="O341" s="96"/>
      <c r="Q341" s="89"/>
      <c r="R341" s="96"/>
      <c r="V341" s="96"/>
    </row>
    <row r="342" spans="1:22" x14ac:dyDescent="0.25">
      <c r="A342" t="s">
        <v>327</v>
      </c>
      <c r="B342" s="1">
        <v>1</v>
      </c>
      <c r="C342" s="88">
        <v>97165</v>
      </c>
      <c r="D342" s="2">
        <v>244.5</v>
      </c>
      <c r="F342" s="2" t="s">
        <v>13</v>
      </c>
      <c r="H342" s="1" t="s">
        <v>13</v>
      </c>
      <c r="K342" s="96">
        <f t="shared" ref="K342:K361" si="106">0.75*D342</f>
        <v>183.375</v>
      </c>
      <c r="L342" s="96">
        <f t="shared" ref="L342:L361" si="107">0.6*D342</f>
        <v>146.69999999999999</v>
      </c>
      <c r="M342" s="96">
        <f t="shared" ref="M342:M361" si="108">D342*0.7</f>
        <v>171.14999999999998</v>
      </c>
      <c r="N342" s="116">
        <v>91.34</v>
      </c>
      <c r="O342" s="96">
        <v>75.94</v>
      </c>
      <c r="P342" t="s">
        <v>556</v>
      </c>
      <c r="Q342" s="89">
        <f t="shared" si="105"/>
        <v>123.30900000000001</v>
      </c>
      <c r="R342" s="96">
        <f t="shared" si="97"/>
        <v>91.34</v>
      </c>
      <c r="S342" s="117">
        <f t="shared" si="102"/>
        <v>75.94</v>
      </c>
      <c r="T342" s="117">
        <f t="shared" si="103"/>
        <v>183.375</v>
      </c>
      <c r="V342" s="96">
        <f t="shared" si="98"/>
        <v>83.13000000000001</v>
      </c>
    </row>
    <row r="343" spans="1:22" x14ac:dyDescent="0.25">
      <c r="A343" t="s">
        <v>328</v>
      </c>
      <c r="B343" s="1">
        <v>1</v>
      </c>
      <c r="C343" s="88">
        <v>97166</v>
      </c>
      <c r="D343" s="2">
        <v>244.5</v>
      </c>
      <c r="F343" s="2" t="s">
        <v>13</v>
      </c>
      <c r="H343" s="1" t="s">
        <v>13</v>
      </c>
      <c r="K343" s="96">
        <f t="shared" si="106"/>
        <v>183.375</v>
      </c>
      <c r="L343" s="96">
        <f t="shared" si="107"/>
        <v>146.69999999999999</v>
      </c>
      <c r="M343" s="96">
        <f t="shared" si="108"/>
        <v>171.14999999999998</v>
      </c>
      <c r="N343" s="116">
        <v>91.34</v>
      </c>
      <c r="O343" s="96">
        <v>75.66</v>
      </c>
      <c r="P343" t="s">
        <v>556</v>
      </c>
      <c r="Q343" s="89">
        <f t="shared" si="105"/>
        <v>123.30900000000001</v>
      </c>
      <c r="R343" s="96">
        <f t="shared" si="97"/>
        <v>91.34</v>
      </c>
      <c r="S343" s="117">
        <f t="shared" si="102"/>
        <v>75.66</v>
      </c>
      <c r="T343" s="117">
        <f t="shared" si="103"/>
        <v>183.375</v>
      </c>
      <c r="V343" s="96">
        <f t="shared" si="98"/>
        <v>83.13000000000001</v>
      </c>
    </row>
    <row r="344" spans="1:22" x14ac:dyDescent="0.25">
      <c r="A344" t="s">
        <v>329</v>
      </c>
      <c r="B344" s="1">
        <v>1</v>
      </c>
      <c r="C344" s="88">
        <v>97167</v>
      </c>
      <c r="D344" s="2">
        <v>244.5</v>
      </c>
      <c r="F344" s="2" t="s">
        <v>13</v>
      </c>
      <c r="H344" s="1" t="s">
        <v>13</v>
      </c>
      <c r="K344" s="96">
        <f t="shared" si="106"/>
        <v>183.375</v>
      </c>
      <c r="L344" s="96">
        <f t="shared" si="107"/>
        <v>146.69999999999999</v>
      </c>
      <c r="M344" s="96">
        <f t="shared" si="108"/>
        <v>171.14999999999998</v>
      </c>
      <c r="N344" s="116">
        <v>91.34</v>
      </c>
      <c r="O344" s="96">
        <v>75.66</v>
      </c>
      <c r="P344" t="s">
        <v>556</v>
      </c>
      <c r="Q344" s="89">
        <f t="shared" si="105"/>
        <v>123.30900000000001</v>
      </c>
      <c r="R344" s="96">
        <f t="shared" si="97"/>
        <v>91.34</v>
      </c>
      <c r="S344" s="117">
        <f t="shared" si="102"/>
        <v>75.66</v>
      </c>
      <c r="T344" s="117">
        <f t="shared" si="103"/>
        <v>183.375</v>
      </c>
      <c r="V344" s="96">
        <f t="shared" si="98"/>
        <v>83.13000000000001</v>
      </c>
    </row>
    <row r="345" spans="1:22" x14ac:dyDescent="0.25">
      <c r="A345" t="s">
        <v>330</v>
      </c>
      <c r="B345" s="1">
        <v>1</v>
      </c>
      <c r="C345" s="88">
        <v>97168</v>
      </c>
      <c r="D345" s="2">
        <v>172.25</v>
      </c>
      <c r="F345" s="2" t="s">
        <v>13</v>
      </c>
      <c r="H345" s="1" t="s">
        <v>13</v>
      </c>
      <c r="K345" s="96">
        <f t="shared" si="106"/>
        <v>129.1875</v>
      </c>
      <c r="L345" s="96">
        <f t="shared" si="107"/>
        <v>103.35</v>
      </c>
      <c r="M345" s="96">
        <f t="shared" si="108"/>
        <v>120.57499999999999</v>
      </c>
      <c r="N345" s="116">
        <v>61.17</v>
      </c>
      <c r="O345" s="96">
        <v>52.14</v>
      </c>
      <c r="P345" t="s">
        <v>556</v>
      </c>
      <c r="Q345" s="89">
        <f t="shared" si="105"/>
        <v>82.57950000000001</v>
      </c>
      <c r="R345" s="96">
        <f t="shared" si="97"/>
        <v>61.17</v>
      </c>
      <c r="S345" s="117">
        <f t="shared" si="102"/>
        <v>52.14</v>
      </c>
      <c r="T345" s="117">
        <f t="shared" si="103"/>
        <v>129.1875</v>
      </c>
      <c r="V345" s="96">
        <f t="shared" si="98"/>
        <v>58.565000000000005</v>
      </c>
    </row>
    <row r="346" spans="1:22" x14ac:dyDescent="0.25">
      <c r="A346" t="s">
        <v>331</v>
      </c>
      <c r="B346" s="1" t="s">
        <v>301</v>
      </c>
      <c r="C346" s="88">
        <v>97014</v>
      </c>
      <c r="D346" s="2">
        <v>48.75</v>
      </c>
      <c r="F346" s="2" t="s">
        <v>13</v>
      </c>
      <c r="H346" s="1" t="s">
        <v>13</v>
      </c>
      <c r="K346" s="96">
        <f t="shared" si="106"/>
        <v>36.5625</v>
      </c>
      <c r="L346" s="96">
        <f t="shared" si="107"/>
        <v>29.25</v>
      </c>
      <c r="M346" s="96">
        <f t="shared" si="108"/>
        <v>34.125</v>
      </c>
      <c r="N346" s="116">
        <v>0</v>
      </c>
      <c r="O346" s="96">
        <v>0</v>
      </c>
      <c r="P346" t="s">
        <v>556</v>
      </c>
      <c r="Q346" s="89">
        <f t="shared" si="105"/>
        <v>0</v>
      </c>
      <c r="R346" s="96">
        <f t="shared" si="97"/>
        <v>0</v>
      </c>
      <c r="S346" s="117">
        <f t="shared" si="102"/>
        <v>0</v>
      </c>
      <c r="T346" s="117">
        <f t="shared" si="103"/>
        <v>36.5625</v>
      </c>
      <c r="V346" s="96">
        <f t="shared" si="98"/>
        <v>16.575000000000003</v>
      </c>
    </row>
    <row r="347" spans="1:22" x14ac:dyDescent="0.25">
      <c r="A347" t="s">
        <v>332</v>
      </c>
      <c r="B347" s="1" t="s">
        <v>301</v>
      </c>
      <c r="C347" s="88">
        <v>97016</v>
      </c>
      <c r="D347" s="2">
        <v>59.5</v>
      </c>
      <c r="F347" s="2" t="s">
        <v>13</v>
      </c>
      <c r="H347" s="1" t="s">
        <v>13</v>
      </c>
      <c r="K347" s="96">
        <f t="shared" si="106"/>
        <v>44.625</v>
      </c>
      <c r="L347" s="96">
        <f t="shared" si="107"/>
        <v>35.699999999999996</v>
      </c>
      <c r="M347" s="96">
        <f t="shared" si="108"/>
        <v>41.65</v>
      </c>
      <c r="N347" s="116">
        <v>11.22</v>
      </c>
      <c r="O347" s="96">
        <v>10.33</v>
      </c>
      <c r="P347" t="s">
        <v>556</v>
      </c>
      <c r="Q347" s="89">
        <f t="shared" si="105"/>
        <v>15.147000000000002</v>
      </c>
      <c r="R347" s="96">
        <f t="shared" si="97"/>
        <v>11.22</v>
      </c>
      <c r="S347" s="117">
        <f t="shared" si="102"/>
        <v>10.33</v>
      </c>
      <c r="T347" s="117">
        <f t="shared" si="103"/>
        <v>44.625</v>
      </c>
      <c r="V347" s="96">
        <f t="shared" si="98"/>
        <v>20.23</v>
      </c>
    </row>
    <row r="348" spans="1:22" x14ac:dyDescent="0.25">
      <c r="A348" t="s">
        <v>333</v>
      </c>
      <c r="B348" s="1">
        <v>1</v>
      </c>
      <c r="C348" s="88">
        <v>97022</v>
      </c>
      <c r="D348" s="2">
        <v>59.5</v>
      </c>
      <c r="F348" s="2" t="s">
        <v>13</v>
      </c>
      <c r="H348" s="1" t="s">
        <v>13</v>
      </c>
      <c r="K348" s="96">
        <f t="shared" si="106"/>
        <v>44.625</v>
      </c>
      <c r="L348" s="96">
        <f t="shared" si="107"/>
        <v>35.699999999999996</v>
      </c>
      <c r="M348" s="96">
        <f t="shared" si="108"/>
        <v>41.65</v>
      </c>
      <c r="N348" s="116">
        <v>16.16</v>
      </c>
      <c r="O348" s="96">
        <v>14.74</v>
      </c>
      <c r="P348" t="s">
        <v>556</v>
      </c>
      <c r="Q348" s="89">
        <f t="shared" si="105"/>
        <v>21.816000000000003</v>
      </c>
      <c r="R348" s="96">
        <f t="shared" si="97"/>
        <v>16.16</v>
      </c>
      <c r="S348" s="117">
        <f t="shared" si="102"/>
        <v>14.74</v>
      </c>
      <c r="T348" s="117">
        <f t="shared" si="103"/>
        <v>44.625</v>
      </c>
      <c r="V348" s="96">
        <f t="shared" si="98"/>
        <v>20.23</v>
      </c>
    </row>
    <row r="349" spans="1:22" x14ac:dyDescent="0.25">
      <c r="A349" t="s">
        <v>334</v>
      </c>
      <c r="B349" s="1" t="s">
        <v>301</v>
      </c>
      <c r="C349" s="88">
        <v>97032</v>
      </c>
      <c r="D349" s="2">
        <v>61.5</v>
      </c>
      <c r="F349" s="2" t="s">
        <v>13</v>
      </c>
      <c r="H349" s="1" t="s">
        <v>13</v>
      </c>
      <c r="K349" s="96">
        <f t="shared" si="106"/>
        <v>46.125</v>
      </c>
      <c r="L349" s="96">
        <f t="shared" si="107"/>
        <v>36.9</v>
      </c>
      <c r="M349" s="96">
        <f t="shared" si="108"/>
        <v>43.05</v>
      </c>
      <c r="N349" s="116">
        <v>13.95</v>
      </c>
      <c r="O349" s="96">
        <v>12.56</v>
      </c>
      <c r="P349" t="s">
        <v>556</v>
      </c>
      <c r="Q349" s="89">
        <f t="shared" si="105"/>
        <v>18.8325</v>
      </c>
      <c r="R349" s="96">
        <f t="shared" si="97"/>
        <v>13.95</v>
      </c>
      <c r="S349" s="117">
        <f t="shared" si="102"/>
        <v>12.56</v>
      </c>
      <c r="T349" s="117">
        <f t="shared" si="103"/>
        <v>46.125</v>
      </c>
      <c r="V349" s="96">
        <f t="shared" si="98"/>
        <v>20.91</v>
      </c>
    </row>
    <row r="350" spans="1:22" x14ac:dyDescent="0.25">
      <c r="A350" t="s">
        <v>335</v>
      </c>
      <c r="B350" s="1" t="s">
        <v>301</v>
      </c>
      <c r="C350" s="88">
        <v>97035</v>
      </c>
      <c r="D350" s="2">
        <v>45.25</v>
      </c>
      <c r="F350" s="2" t="s">
        <v>13</v>
      </c>
      <c r="H350" s="1" t="s">
        <v>13</v>
      </c>
      <c r="K350" s="96">
        <f t="shared" si="106"/>
        <v>33.9375</v>
      </c>
      <c r="L350" s="96">
        <f t="shared" si="107"/>
        <v>27.15</v>
      </c>
      <c r="M350" s="96">
        <f t="shared" si="108"/>
        <v>31.674999999999997</v>
      </c>
      <c r="N350" s="116">
        <v>13.44</v>
      </c>
      <c r="O350" s="96">
        <v>12.12</v>
      </c>
      <c r="P350" t="s">
        <v>556</v>
      </c>
      <c r="Q350" s="89">
        <f t="shared" si="105"/>
        <v>18.144000000000002</v>
      </c>
      <c r="R350" s="96">
        <f t="shared" si="97"/>
        <v>13.44</v>
      </c>
      <c r="S350" s="117">
        <f t="shared" si="102"/>
        <v>12.12</v>
      </c>
      <c r="T350" s="117">
        <f t="shared" si="103"/>
        <v>33.9375</v>
      </c>
      <c r="V350" s="96">
        <f t="shared" si="98"/>
        <v>15.385000000000002</v>
      </c>
    </row>
    <row r="351" spans="1:22" x14ac:dyDescent="0.25">
      <c r="A351" t="s">
        <v>336</v>
      </c>
      <c r="B351" s="1" t="s">
        <v>301</v>
      </c>
      <c r="C351" s="88">
        <v>97110</v>
      </c>
      <c r="D351" s="2">
        <v>96</v>
      </c>
      <c r="F351" s="2" t="s">
        <v>13</v>
      </c>
      <c r="H351" s="1" t="s">
        <v>13</v>
      </c>
      <c r="K351" s="96">
        <f t="shared" si="106"/>
        <v>72</v>
      </c>
      <c r="L351" s="96">
        <f t="shared" si="107"/>
        <v>57.599999999999994</v>
      </c>
      <c r="M351" s="96">
        <f t="shared" si="108"/>
        <v>67.199999999999989</v>
      </c>
      <c r="N351" s="116">
        <v>27.92</v>
      </c>
      <c r="O351" s="96">
        <v>25.76</v>
      </c>
      <c r="P351" t="s">
        <v>556</v>
      </c>
      <c r="Q351" s="89">
        <f t="shared" si="105"/>
        <v>37.692000000000007</v>
      </c>
      <c r="R351" s="96">
        <f t="shared" si="97"/>
        <v>27.92</v>
      </c>
      <c r="S351" s="117">
        <f t="shared" si="102"/>
        <v>25.76</v>
      </c>
      <c r="T351" s="117">
        <f t="shared" si="103"/>
        <v>72</v>
      </c>
      <c r="V351" s="96">
        <f t="shared" si="98"/>
        <v>32.64</v>
      </c>
    </row>
    <row r="352" spans="1:22" x14ac:dyDescent="0.25">
      <c r="A352" t="s">
        <v>337</v>
      </c>
      <c r="B352" s="1" t="s">
        <v>301</v>
      </c>
      <c r="C352" s="88">
        <v>97112</v>
      </c>
      <c r="D352" s="2">
        <v>99.75</v>
      </c>
      <c r="F352" s="2" t="s">
        <v>13</v>
      </c>
      <c r="H352" s="1" t="s">
        <v>13</v>
      </c>
      <c r="K352" s="96">
        <f t="shared" si="106"/>
        <v>74.8125</v>
      </c>
      <c r="L352" s="96">
        <f t="shared" si="107"/>
        <v>59.849999999999994</v>
      </c>
      <c r="M352" s="96">
        <f t="shared" si="108"/>
        <v>69.824999999999989</v>
      </c>
      <c r="N352" s="116">
        <v>32.31</v>
      </c>
      <c r="O352" s="96">
        <v>29.57</v>
      </c>
      <c r="P352" t="s">
        <v>556</v>
      </c>
      <c r="Q352" s="89">
        <f t="shared" si="105"/>
        <v>43.618500000000004</v>
      </c>
      <c r="R352" s="96">
        <f t="shared" si="97"/>
        <v>32.31</v>
      </c>
      <c r="S352" s="117">
        <f t="shared" si="102"/>
        <v>29.57</v>
      </c>
      <c r="T352" s="117">
        <f t="shared" si="103"/>
        <v>74.8125</v>
      </c>
      <c r="V352" s="96">
        <f t="shared" si="98"/>
        <v>33.914999999999999</v>
      </c>
    </row>
    <row r="353" spans="1:22" x14ac:dyDescent="0.25">
      <c r="A353" t="s">
        <v>338</v>
      </c>
      <c r="B353" s="1" t="s">
        <v>301</v>
      </c>
      <c r="C353" s="88">
        <v>97124</v>
      </c>
      <c r="D353" s="2">
        <v>77</v>
      </c>
      <c r="F353" s="2" t="s">
        <v>13</v>
      </c>
      <c r="H353" s="1" t="s">
        <v>13</v>
      </c>
      <c r="K353" s="96">
        <f t="shared" si="106"/>
        <v>57.75</v>
      </c>
      <c r="L353" s="96">
        <f t="shared" si="107"/>
        <v>46.199999999999996</v>
      </c>
      <c r="M353" s="96">
        <f t="shared" si="108"/>
        <v>53.9</v>
      </c>
      <c r="N353" s="116">
        <v>26.84</v>
      </c>
      <c r="O353" s="96">
        <v>24.35</v>
      </c>
      <c r="P353" t="s">
        <v>556</v>
      </c>
      <c r="Q353" s="89">
        <f t="shared" si="105"/>
        <v>36.234000000000002</v>
      </c>
      <c r="R353" s="96">
        <f t="shared" si="97"/>
        <v>26.84</v>
      </c>
      <c r="S353" s="117">
        <f t="shared" si="102"/>
        <v>24.35</v>
      </c>
      <c r="T353" s="117">
        <f t="shared" si="103"/>
        <v>57.75</v>
      </c>
      <c r="V353" s="96">
        <f t="shared" si="98"/>
        <v>26.180000000000003</v>
      </c>
    </row>
    <row r="354" spans="1:22" x14ac:dyDescent="0.25">
      <c r="A354" t="s">
        <v>339</v>
      </c>
      <c r="B354" s="1" t="s">
        <v>301</v>
      </c>
      <c r="C354" s="88">
        <v>97140</v>
      </c>
      <c r="D354" s="2">
        <v>107.5</v>
      </c>
      <c r="F354" s="2" t="s">
        <v>13</v>
      </c>
      <c r="H354" s="1" t="s">
        <v>13</v>
      </c>
      <c r="K354" s="96">
        <f t="shared" si="106"/>
        <v>80.625</v>
      </c>
      <c r="L354" s="96">
        <f t="shared" si="107"/>
        <v>64.5</v>
      </c>
      <c r="M354" s="96">
        <f t="shared" si="108"/>
        <v>75.25</v>
      </c>
      <c r="N354" s="116">
        <v>25.76</v>
      </c>
      <c r="O354" s="96">
        <v>23.73</v>
      </c>
      <c r="P354" t="s">
        <v>556</v>
      </c>
      <c r="Q354" s="89">
        <f t="shared" si="105"/>
        <v>34.776000000000003</v>
      </c>
      <c r="R354" s="96">
        <f t="shared" si="97"/>
        <v>25.76</v>
      </c>
      <c r="S354" s="117">
        <f t="shared" si="102"/>
        <v>23.73</v>
      </c>
      <c r="T354" s="117">
        <f t="shared" si="103"/>
        <v>80.625</v>
      </c>
      <c r="V354" s="96">
        <f t="shared" si="98"/>
        <v>36.550000000000004</v>
      </c>
    </row>
    <row r="355" spans="1:22" x14ac:dyDescent="0.25">
      <c r="A355" t="s">
        <v>340</v>
      </c>
      <c r="B355" s="1">
        <v>1</v>
      </c>
      <c r="C355" s="88">
        <v>97150</v>
      </c>
      <c r="D355" s="2">
        <v>96</v>
      </c>
      <c r="F355" s="2" t="s">
        <v>13</v>
      </c>
      <c r="H355" s="1" t="s">
        <v>13</v>
      </c>
      <c r="K355" s="96">
        <f t="shared" si="106"/>
        <v>72</v>
      </c>
      <c r="L355" s="96">
        <f t="shared" si="107"/>
        <v>57.599999999999994</v>
      </c>
      <c r="M355" s="96">
        <f t="shared" si="108"/>
        <v>67.199999999999989</v>
      </c>
      <c r="N355" s="116">
        <v>16.82</v>
      </c>
      <c r="O355" s="96">
        <v>0</v>
      </c>
      <c r="P355" t="s">
        <v>556</v>
      </c>
      <c r="Q355" s="89">
        <f t="shared" si="105"/>
        <v>22.707000000000001</v>
      </c>
      <c r="R355" s="96">
        <f t="shared" si="97"/>
        <v>16.82</v>
      </c>
      <c r="S355" s="117">
        <f t="shared" si="102"/>
        <v>0</v>
      </c>
      <c r="T355" s="117">
        <f t="shared" si="103"/>
        <v>72</v>
      </c>
      <c r="V355" s="96">
        <f t="shared" si="98"/>
        <v>32.64</v>
      </c>
    </row>
    <row r="356" spans="1:22" x14ac:dyDescent="0.25">
      <c r="A356" t="s">
        <v>341</v>
      </c>
      <c r="B356" s="1" t="s">
        <v>301</v>
      </c>
      <c r="C356" s="88">
        <v>97530</v>
      </c>
      <c r="D356" s="2">
        <v>119.5</v>
      </c>
      <c r="F356" s="2" t="s">
        <v>13</v>
      </c>
      <c r="H356" s="1" t="s">
        <v>13</v>
      </c>
      <c r="K356" s="96">
        <f t="shared" si="106"/>
        <v>89.625</v>
      </c>
      <c r="L356" s="96">
        <f t="shared" si="107"/>
        <v>71.7</v>
      </c>
      <c r="M356" s="96">
        <f t="shared" si="108"/>
        <v>83.649999999999991</v>
      </c>
      <c r="N356" s="116">
        <v>35.51</v>
      </c>
      <c r="O356" s="96">
        <v>32.67</v>
      </c>
      <c r="P356" t="s">
        <v>556</v>
      </c>
      <c r="Q356" s="89">
        <f t="shared" si="105"/>
        <v>47.938499999999998</v>
      </c>
      <c r="R356" s="96">
        <f t="shared" si="97"/>
        <v>35.51</v>
      </c>
      <c r="S356" s="117">
        <f t="shared" si="102"/>
        <v>32.67</v>
      </c>
      <c r="T356" s="117">
        <f t="shared" si="103"/>
        <v>89.625</v>
      </c>
      <c r="V356" s="96">
        <f t="shared" si="98"/>
        <v>40.630000000000003</v>
      </c>
    </row>
    <row r="357" spans="1:22" x14ac:dyDescent="0.25">
      <c r="A357" t="s">
        <v>342</v>
      </c>
      <c r="B357" s="1">
        <v>1</v>
      </c>
      <c r="C357" s="88">
        <v>97535</v>
      </c>
      <c r="D357" s="2">
        <v>107.75</v>
      </c>
      <c r="F357" s="2" t="s">
        <v>13</v>
      </c>
      <c r="H357" s="1" t="s">
        <v>13</v>
      </c>
      <c r="K357" s="96">
        <f t="shared" si="106"/>
        <v>80.8125</v>
      </c>
      <c r="L357" s="96">
        <f t="shared" si="107"/>
        <v>64.649999999999991</v>
      </c>
      <c r="M357" s="96">
        <f t="shared" si="108"/>
        <v>75.424999999999997</v>
      </c>
      <c r="N357" s="116">
        <v>30.86</v>
      </c>
      <c r="O357" s="96">
        <v>0</v>
      </c>
      <c r="P357" t="s">
        <v>556</v>
      </c>
      <c r="Q357" s="89">
        <f t="shared" si="105"/>
        <v>41.661000000000001</v>
      </c>
      <c r="R357" s="96">
        <f t="shared" si="97"/>
        <v>30.86</v>
      </c>
      <c r="S357" s="117">
        <f t="shared" si="102"/>
        <v>0</v>
      </c>
      <c r="T357" s="117">
        <f t="shared" si="103"/>
        <v>80.8125</v>
      </c>
      <c r="V357" s="96">
        <f t="shared" si="98"/>
        <v>36.635000000000005</v>
      </c>
    </row>
    <row r="358" spans="1:22" x14ac:dyDescent="0.25">
      <c r="A358" t="s">
        <v>343</v>
      </c>
      <c r="B358" s="1" t="s">
        <v>301</v>
      </c>
      <c r="C358" s="88">
        <v>97750</v>
      </c>
      <c r="D358" s="2">
        <v>95.75</v>
      </c>
      <c r="F358" s="2" t="s">
        <v>13</v>
      </c>
      <c r="H358" s="1" t="s">
        <v>13</v>
      </c>
      <c r="K358" s="96">
        <f t="shared" si="106"/>
        <v>71.8125</v>
      </c>
      <c r="L358" s="96">
        <f t="shared" si="107"/>
        <v>57.449999999999996</v>
      </c>
      <c r="M358" s="96">
        <f t="shared" si="108"/>
        <v>67.024999999999991</v>
      </c>
      <c r="N358" s="116">
        <v>31.45</v>
      </c>
      <c r="O358" s="96">
        <v>29.09</v>
      </c>
      <c r="P358" t="s">
        <v>556</v>
      </c>
      <c r="Q358" s="89">
        <f t="shared" si="105"/>
        <v>42.457500000000003</v>
      </c>
      <c r="R358" s="96">
        <f t="shared" si="97"/>
        <v>31.45</v>
      </c>
      <c r="S358" s="117">
        <f t="shared" si="102"/>
        <v>29.09</v>
      </c>
      <c r="T358" s="117">
        <f t="shared" si="103"/>
        <v>71.8125</v>
      </c>
      <c r="V358" s="96">
        <f t="shared" si="98"/>
        <v>32.555</v>
      </c>
    </row>
    <row r="359" spans="1:22" x14ac:dyDescent="0.25">
      <c r="A359" t="s">
        <v>344</v>
      </c>
      <c r="B359" s="1" t="s">
        <v>301</v>
      </c>
      <c r="C359" s="88">
        <v>97760</v>
      </c>
      <c r="D359" s="2">
        <v>78.75</v>
      </c>
      <c r="F359" s="2" t="s">
        <v>13</v>
      </c>
      <c r="H359" s="1" t="s">
        <v>13</v>
      </c>
      <c r="K359" s="96">
        <f t="shared" si="106"/>
        <v>59.0625</v>
      </c>
      <c r="L359" s="96">
        <f t="shared" si="107"/>
        <v>47.25</v>
      </c>
      <c r="M359" s="96">
        <f t="shared" si="108"/>
        <v>55.125</v>
      </c>
      <c r="N359" s="116">
        <v>44.94</v>
      </c>
      <c r="O359" s="96">
        <v>40.69</v>
      </c>
      <c r="P359" t="s">
        <v>556</v>
      </c>
      <c r="Q359" s="89">
        <f t="shared" si="105"/>
        <v>60.669000000000004</v>
      </c>
      <c r="R359" s="96">
        <f t="shared" si="97"/>
        <v>44.94</v>
      </c>
      <c r="S359" s="117">
        <f t="shared" si="102"/>
        <v>40.69</v>
      </c>
      <c r="T359" s="117">
        <f t="shared" si="103"/>
        <v>59.0625</v>
      </c>
      <c r="V359" s="96">
        <f t="shared" si="98"/>
        <v>26.775000000000002</v>
      </c>
    </row>
    <row r="360" spans="1:22" x14ac:dyDescent="0.25">
      <c r="A360" t="s">
        <v>345</v>
      </c>
      <c r="B360" s="1" t="s">
        <v>301</v>
      </c>
      <c r="C360" s="88">
        <v>97763</v>
      </c>
      <c r="D360" s="2">
        <v>78.75</v>
      </c>
      <c r="F360" s="2" t="s">
        <v>13</v>
      </c>
      <c r="H360" s="1" t="s">
        <v>13</v>
      </c>
      <c r="K360" s="96">
        <f t="shared" si="106"/>
        <v>59.0625</v>
      </c>
      <c r="L360" s="96">
        <f t="shared" si="107"/>
        <v>47.25</v>
      </c>
      <c r="M360" s="96">
        <f t="shared" si="108"/>
        <v>55.125</v>
      </c>
      <c r="N360" s="116">
        <v>48.95</v>
      </c>
      <c r="O360" s="96">
        <v>43.39</v>
      </c>
      <c r="P360" t="s">
        <v>556</v>
      </c>
      <c r="Q360" s="89">
        <f t="shared" si="105"/>
        <v>66.08250000000001</v>
      </c>
      <c r="R360" s="96">
        <f t="shared" si="97"/>
        <v>48.95</v>
      </c>
      <c r="S360" s="117">
        <f t="shared" si="102"/>
        <v>43.39</v>
      </c>
      <c r="T360" s="117">
        <f t="shared" si="103"/>
        <v>59.0625</v>
      </c>
      <c r="V360" s="96">
        <f t="shared" si="98"/>
        <v>26.775000000000002</v>
      </c>
    </row>
    <row r="361" spans="1:22" x14ac:dyDescent="0.25">
      <c r="A361" t="s">
        <v>346</v>
      </c>
      <c r="B361" s="1">
        <v>1</v>
      </c>
      <c r="C361" s="88" t="s">
        <v>306</v>
      </c>
      <c r="D361" s="2">
        <v>48.75</v>
      </c>
      <c r="F361" s="2" t="s">
        <v>13</v>
      </c>
      <c r="H361" s="1" t="s">
        <v>13</v>
      </c>
      <c r="K361" s="96">
        <f t="shared" si="106"/>
        <v>36.5625</v>
      </c>
      <c r="L361" s="96">
        <f t="shared" si="107"/>
        <v>29.25</v>
      </c>
      <c r="M361" s="96">
        <f t="shared" si="108"/>
        <v>34.125</v>
      </c>
      <c r="N361" s="116">
        <v>12.1</v>
      </c>
      <c r="O361" s="96">
        <v>0</v>
      </c>
      <c r="P361" t="s">
        <v>556</v>
      </c>
      <c r="Q361" s="89">
        <f t="shared" si="105"/>
        <v>16.335000000000001</v>
      </c>
      <c r="R361" s="96">
        <f t="shared" si="97"/>
        <v>12.1</v>
      </c>
      <c r="S361" s="117">
        <f t="shared" si="102"/>
        <v>0</v>
      </c>
      <c r="T361" s="117">
        <f t="shared" si="103"/>
        <v>36.5625</v>
      </c>
      <c r="V361" s="96">
        <f t="shared" si="98"/>
        <v>16.575000000000003</v>
      </c>
    </row>
    <row r="362" spans="1:22" x14ac:dyDescent="0.25">
      <c r="K362" s="96"/>
      <c r="L362" s="96"/>
      <c r="M362" s="96"/>
      <c r="N362" s="116"/>
      <c r="O362" s="96"/>
      <c r="Q362" s="89"/>
      <c r="R362" s="96"/>
      <c r="V362" s="96"/>
    </row>
    <row r="363" spans="1:22" x14ac:dyDescent="0.25">
      <c r="K363" s="96"/>
      <c r="L363" s="96"/>
      <c r="M363" s="96"/>
      <c r="N363" s="116"/>
      <c r="O363" s="96"/>
      <c r="Q363" s="89"/>
      <c r="R363" s="96"/>
      <c r="V363" s="96"/>
    </row>
    <row r="364" spans="1:22" x14ac:dyDescent="0.25">
      <c r="A364" s="83" t="s">
        <v>347</v>
      </c>
      <c r="K364" s="96"/>
      <c r="L364" s="96"/>
      <c r="M364" s="96"/>
      <c r="N364" s="116"/>
      <c r="O364" s="96"/>
      <c r="Q364" s="89"/>
      <c r="R364" s="96"/>
      <c r="V364" s="96"/>
    </row>
    <row r="365" spans="1:22" x14ac:dyDescent="0.25">
      <c r="K365" s="96"/>
      <c r="L365" s="96"/>
      <c r="M365" s="96"/>
      <c r="N365" s="116"/>
      <c r="O365" s="96"/>
      <c r="Q365" s="89"/>
      <c r="R365" s="96"/>
      <c r="V365" s="96"/>
    </row>
    <row r="366" spans="1:22" x14ac:dyDescent="0.25">
      <c r="A366" t="s">
        <v>348</v>
      </c>
      <c r="B366" s="1">
        <v>1</v>
      </c>
      <c r="C366" s="88">
        <v>92507</v>
      </c>
      <c r="D366" s="2">
        <v>273</v>
      </c>
      <c r="F366" s="2" t="s">
        <v>13</v>
      </c>
      <c r="H366" s="1" t="s">
        <v>13</v>
      </c>
      <c r="K366" s="96">
        <f t="shared" ref="K366:K374" si="109">0.75*D366</f>
        <v>204.75</v>
      </c>
      <c r="L366" s="96">
        <f t="shared" ref="L366:L374" si="110">0.6*D366</f>
        <v>163.79999999999998</v>
      </c>
      <c r="M366" s="96">
        <f t="shared" ref="M366:M374" si="111">D366*0.7</f>
        <v>191.1</v>
      </c>
      <c r="N366" s="116">
        <v>72.680000000000007</v>
      </c>
      <c r="O366" s="96">
        <v>67.17</v>
      </c>
      <c r="P366" t="s">
        <v>556</v>
      </c>
      <c r="Q366" s="89">
        <f t="shared" si="105"/>
        <v>98.118000000000009</v>
      </c>
      <c r="R366" s="96">
        <f t="shared" si="97"/>
        <v>72.680000000000007</v>
      </c>
      <c r="S366" s="117">
        <f t="shared" si="102"/>
        <v>67.17</v>
      </c>
      <c r="T366" s="117">
        <f t="shared" si="103"/>
        <v>204.75</v>
      </c>
      <c r="V366" s="96">
        <f t="shared" si="98"/>
        <v>92.820000000000007</v>
      </c>
    </row>
    <row r="367" spans="1:22" x14ac:dyDescent="0.25">
      <c r="A367" t="s">
        <v>349</v>
      </c>
      <c r="B367" s="1">
        <v>1</v>
      </c>
      <c r="C367" s="88">
        <v>92522</v>
      </c>
      <c r="D367" s="2">
        <v>248.25</v>
      </c>
      <c r="F367" s="2" t="s">
        <v>13</v>
      </c>
      <c r="H367" s="1" t="s">
        <v>13</v>
      </c>
      <c r="K367" s="96">
        <f t="shared" si="109"/>
        <v>186.1875</v>
      </c>
      <c r="L367" s="96">
        <f t="shared" si="110"/>
        <v>148.94999999999999</v>
      </c>
      <c r="M367" s="96">
        <f t="shared" si="111"/>
        <v>173.77499999999998</v>
      </c>
      <c r="N367" s="116">
        <v>106.35</v>
      </c>
      <c r="O367" s="96">
        <v>77.92</v>
      </c>
      <c r="P367" t="s">
        <v>556</v>
      </c>
      <c r="Q367" s="89">
        <f t="shared" si="105"/>
        <v>143.57249999999999</v>
      </c>
      <c r="R367" s="96">
        <f t="shared" si="97"/>
        <v>106.35</v>
      </c>
      <c r="S367" s="117">
        <f t="shared" si="102"/>
        <v>77.92</v>
      </c>
      <c r="T367" s="117">
        <f t="shared" si="103"/>
        <v>186.1875</v>
      </c>
      <c r="V367" s="96">
        <f t="shared" si="98"/>
        <v>84.405000000000001</v>
      </c>
    </row>
    <row r="368" spans="1:22" x14ac:dyDescent="0.25">
      <c r="A368" t="s">
        <v>350</v>
      </c>
      <c r="B368" s="1">
        <v>1</v>
      </c>
      <c r="C368" s="88">
        <v>92523</v>
      </c>
      <c r="D368" s="2">
        <v>515.5</v>
      </c>
      <c r="F368" s="2" t="s">
        <v>13</v>
      </c>
      <c r="H368" s="1" t="s">
        <v>13</v>
      </c>
      <c r="K368" s="96">
        <f t="shared" si="109"/>
        <v>386.625</v>
      </c>
      <c r="L368" s="96">
        <f t="shared" si="110"/>
        <v>309.3</v>
      </c>
      <c r="M368" s="96">
        <f t="shared" si="111"/>
        <v>360.84999999999997</v>
      </c>
      <c r="N368" s="116">
        <v>218.3</v>
      </c>
      <c r="O368" s="96">
        <v>163.61000000000001</v>
      </c>
      <c r="P368" t="s">
        <v>556</v>
      </c>
      <c r="Q368" s="89">
        <f t="shared" si="105"/>
        <v>294.70500000000004</v>
      </c>
      <c r="R368" s="96">
        <f t="shared" si="97"/>
        <v>218.3</v>
      </c>
      <c r="S368" s="117">
        <f t="shared" si="102"/>
        <v>163.61000000000001</v>
      </c>
      <c r="T368" s="117">
        <f t="shared" si="103"/>
        <v>386.625</v>
      </c>
      <c r="V368" s="96">
        <f t="shared" si="98"/>
        <v>175.27</v>
      </c>
    </row>
    <row r="369" spans="1:22" x14ac:dyDescent="0.25">
      <c r="A369" t="s">
        <v>351</v>
      </c>
      <c r="B369" s="1">
        <v>1</v>
      </c>
      <c r="C369" s="88">
        <v>92524</v>
      </c>
      <c r="D369" s="2">
        <v>258.75</v>
      </c>
      <c r="F369" s="2" t="s">
        <v>13</v>
      </c>
      <c r="H369" s="1" t="s">
        <v>13</v>
      </c>
      <c r="K369" s="96">
        <f t="shared" si="109"/>
        <v>194.0625</v>
      </c>
      <c r="L369" s="96">
        <f t="shared" si="110"/>
        <v>155.25</v>
      </c>
      <c r="M369" s="96">
        <f t="shared" si="111"/>
        <v>181.125</v>
      </c>
      <c r="N369" s="116">
        <v>104.36</v>
      </c>
      <c r="O369" s="96">
        <v>76.25</v>
      </c>
      <c r="P369" t="s">
        <v>556</v>
      </c>
      <c r="Q369" s="89">
        <f t="shared" si="105"/>
        <v>140.886</v>
      </c>
      <c r="R369" s="96">
        <f t="shared" si="97"/>
        <v>104.36</v>
      </c>
      <c r="S369" s="117">
        <f t="shared" si="102"/>
        <v>76.25</v>
      </c>
      <c r="T369" s="117">
        <f t="shared" si="103"/>
        <v>194.0625</v>
      </c>
      <c r="V369" s="96">
        <f t="shared" si="98"/>
        <v>87.975000000000009</v>
      </c>
    </row>
    <row r="370" spans="1:22" x14ac:dyDescent="0.25">
      <c r="A370" t="s">
        <v>352</v>
      </c>
      <c r="B370" s="1">
        <v>1</v>
      </c>
      <c r="C370" s="88">
        <v>92526</v>
      </c>
      <c r="D370" s="2">
        <v>278.5</v>
      </c>
      <c r="F370" s="2" t="s">
        <v>13</v>
      </c>
      <c r="H370" s="1" t="s">
        <v>13</v>
      </c>
      <c r="K370" s="96">
        <f t="shared" si="109"/>
        <v>208.875</v>
      </c>
      <c r="L370" s="96">
        <f t="shared" si="110"/>
        <v>167.1</v>
      </c>
      <c r="M370" s="96">
        <f t="shared" si="111"/>
        <v>194.95</v>
      </c>
      <c r="N370" s="116">
        <v>79.95</v>
      </c>
      <c r="O370" s="96">
        <v>73.72</v>
      </c>
      <c r="P370" t="s">
        <v>556</v>
      </c>
      <c r="Q370" s="89">
        <f t="shared" si="105"/>
        <v>107.9325</v>
      </c>
      <c r="R370" s="96">
        <f t="shared" si="97"/>
        <v>79.95</v>
      </c>
      <c r="S370" s="117">
        <f t="shared" si="102"/>
        <v>73.72</v>
      </c>
      <c r="T370" s="117">
        <f t="shared" si="103"/>
        <v>208.875</v>
      </c>
      <c r="V370" s="96">
        <f t="shared" si="98"/>
        <v>94.690000000000012</v>
      </c>
    </row>
    <row r="371" spans="1:22" x14ac:dyDescent="0.25">
      <c r="A371" t="s">
        <v>353</v>
      </c>
      <c r="B371" s="1">
        <v>1</v>
      </c>
      <c r="C371" s="88">
        <v>92607</v>
      </c>
      <c r="D371" s="2">
        <v>341</v>
      </c>
      <c r="F371" s="2" t="s">
        <v>13</v>
      </c>
      <c r="H371" s="1" t="s">
        <v>13</v>
      </c>
      <c r="K371" s="96">
        <f t="shared" si="109"/>
        <v>255.75</v>
      </c>
      <c r="L371" s="96">
        <f t="shared" si="110"/>
        <v>204.6</v>
      </c>
      <c r="M371" s="96">
        <f t="shared" si="111"/>
        <v>238.7</v>
      </c>
      <c r="N371" s="116">
        <v>117.37</v>
      </c>
      <c r="O371" s="96">
        <v>0</v>
      </c>
      <c r="P371" t="s">
        <v>556</v>
      </c>
      <c r="Q371" s="89">
        <f t="shared" si="105"/>
        <v>158.44950000000003</v>
      </c>
      <c r="R371" s="96">
        <f t="shared" si="97"/>
        <v>117.37</v>
      </c>
      <c r="S371" s="117">
        <f t="shared" si="102"/>
        <v>0</v>
      </c>
      <c r="T371" s="117">
        <f t="shared" si="103"/>
        <v>255.75</v>
      </c>
      <c r="V371" s="96">
        <f t="shared" si="98"/>
        <v>115.94000000000001</v>
      </c>
    </row>
    <row r="372" spans="1:22" x14ac:dyDescent="0.25">
      <c r="A372" t="s">
        <v>354</v>
      </c>
      <c r="B372" s="1">
        <v>1</v>
      </c>
      <c r="C372" s="88">
        <v>92610</v>
      </c>
      <c r="D372" s="2">
        <v>352</v>
      </c>
      <c r="F372" s="2" t="s">
        <v>13</v>
      </c>
      <c r="H372" s="1" t="s">
        <v>13</v>
      </c>
      <c r="K372" s="96">
        <f t="shared" si="109"/>
        <v>264</v>
      </c>
      <c r="L372" s="96">
        <f t="shared" si="110"/>
        <v>211.2</v>
      </c>
      <c r="M372" s="96">
        <f t="shared" si="111"/>
        <v>246.39999999999998</v>
      </c>
      <c r="N372" s="116">
        <v>66.510000000000005</v>
      </c>
      <c r="O372" s="96">
        <v>62.06</v>
      </c>
      <c r="P372" t="s">
        <v>556</v>
      </c>
      <c r="Q372" s="89">
        <f t="shared" si="105"/>
        <v>89.788500000000013</v>
      </c>
      <c r="R372" s="96">
        <f t="shared" si="97"/>
        <v>66.510000000000005</v>
      </c>
      <c r="S372" s="117">
        <f t="shared" si="102"/>
        <v>62.06</v>
      </c>
      <c r="T372" s="117">
        <f t="shared" si="103"/>
        <v>264</v>
      </c>
      <c r="V372" s="96">
        <f t="shared" si="98"/>
        <v>119.68</v>
      </c>
    </row>
    <row r="373" spans="1:22" x14ac:dyDescent="0.25">
      <c r="A373" t="s">
        <v>355</v>
      </c>
      <c r="B373" s="1">
        <v>1</v>
      </c>
      <c r="C373" s="88">
        <v>92611</v>
      </c>
      <c r="D373" s="2">
        <v>352</v>
      </c>
      <c r="F373" s="2" t="s">
        <v>13</v>
      </c>
      <c r="H373" s="1" t="s">
        <v>13</v>
      </c>
      <c r="K373" s="96">
        <f t="shared" si="109"/>
        <v>264</v>
      </c>
      <c r="L373" s="96">
        <f t="shared" si="110"/>
        <v>211.2</v>
      </c>
      <c r="M373" s="96">
        <f t="shared" si="111"/>
        <v>246.39999999999998</v>
      </c>
      <c r="N373" s="116">
        <v>85.88</v>
      </c>
      <c r="O373" s="96">
        <v>77.180000000000007</v>
      </c>
      <c r="P373" t="s">
        <v>556</v>
      </c>
      <c r="Q373" s="89">
        <f t="shared" si="105"/>
        <v>115.938</v>
      </c>
      <c r="R373" s="96">
        <f t="shared" si="97"/>
        <v>85.88</v>
      </c>
      <c r="S373" s="117">
        <f t="shared" si="102"/>
        <v>77.180000000000007</v>
      </c>
      <c r="T373" s="117">
        <f t="shared" si="103"/>
        <v>264</v>
      </c>
      <c r="V373" s="96">
        <f t="shared" si="98"/>
        <v>119.68</v>
      </c>
    </row>
    <row r="374" spans="1:22" x14ac:dyDescent="0.25">
      <c r="A374" t="s">
        <v>356</v>
      </c>
      <c r="B374" s="1">
        <v>1</v>
      </c>
      <c r="C374" s="88">
        <v>96125</v>
      </c>
      <c r="D374" s="2">
        <v>306.75</v>
      </c>
      <c r="F374" s="2" t="s">
        <v>13</v>
      </c>
      <c r="H374" s="1" t="s">
        <v>13</v>
      </c>
      <c r="K374" s="96">
        <f t="shared" si="109"/>
        <v>230.0625</v>
      </c>
      <c r="L374" s="96">
        <f t="shared" si="110"/>
        <v>184.04999999999998</v>
      </c>
      <c r="M374" s="96">
        <f t="shared" si="111"/>
        <v>214.72499999999999</v>
      </c>
      <c r="N374" s="116">
        <v>99.03</v>
      </c>
      <c r="O374" s="96">
        <v>92.06</v>
      </c>
      <c r="P374" t="s">
        <v>556</v>
      </c>
      <c r="Q374" s="89">
        <f t="shared" si="105"/>
        <v>133.69050000000001</v>
      </c>
      <c r="R374" s="96">
        <f t="shared" ref="R374:R437" si="112">N374</f>
        <v>99.03</v>
      </c>
      <c r="S374" s="117">
        <f t="shared" si="102"/>
        <v>92.06</v>
      </c>
      <c r="T374" s="117">
        <f t="shared" si="103"/>
        <v>230.0625</v>
      </c>
      <c r="V374" s="96">
        <f t="shared" ref="V374" si="113">D374*0.34</f>
        <v>104.295</v>
      </c>
    </row>
    <row r="375" spans="1:22" x14ac:dyDescent="0.25">
      <c r="K375" s="96"/>
      <c r="L375" s="96"/>
      <c r="M375" s="96"/>
      <c r="N375" s="116"/>
      <c r="O375" s="96"/>
      <c r="Q375" s="89"/>
      <c r="R375" s="96"/>
    </row>
    <row r="376" spans="1:22" x14ac:dyDescent="0.25">
      <c r="K376" s="96"/>
      <c r="L376" s="96"/>
      <c r="M376" s="96"/>
      <c r="N376" s="116"/>
      <c r="O376" s="96"/>
      <c r="Q376" s="89"/>
      <c r="R376" s="96"/>
    </row>
    <row r="377" spans="1:22" x14ac:dyDescent="0.25">
      <c r="A377" s="83" t="s">
        <v>358</v>
      </c>
      <c r="K377" s="96"/>
      <c r="L377" s="96"/>
      <c r="M377" s="96"/>
      <c r="N377" s="116"/>
      <c r="O377" s="96"/>
      <c r="Q377" s="89"/>
      <c r="R377" s="96"/>
    </row>
    <row r="378" spans="1:22" x14ac:dyDescent="0.25">
      <c r="A378" t="s">
        <v>359</v>
      </c>
      <c r="B378" s="1">
        <v>1</v>
      </c>
      <c r="C378" s="88">
        <v>80048</v>
      </c>
      <c r="D378" s="86">
        <v>68</v>
      </c>
      <c r="F378" s="2" t="s">
        <v>13</v>
      </c>
      <c r="H378" s="1" t="s">
        <v>13</v>
      </c>
      <c r="K378" s="96">
        <f t="shared" ref="K378:K397" si="114">0.75*D378</f>
        <v>51</v>
      </c>
      <c r="L378" s="96">
        <f t="shared" ref="L378:L397" si="115">0.6*D378</f>
        <v>40.799999999999997</v>
      </c>
      <c r="M378" s="96">
        <f t="shared" ref="M378:M397" si="116">D378*0.7</f>
        <v>47.599999999999994</v>
      </c>
      <c r="N378" s="116">
        <v>8.4600000000000009</v>
      </c>
      <c r="O378" s="96">
        <v>7.61</v>
      </c>
      <c r="P378" s="96">
        <f t="shared" ref="P378:P397" si="117">D378*0.7</f>
        <v>47.599999999999994</v>
      </c>
      <c r="Q378" s="89">
        <f t="shared" si="105"/>
        <v>11.421000000000001</v>
      </c>
      <c r="R378" s="96">
        <f t="shared" si="112"/>
        <v>8.4600000000000009</v>
      </c>
      <c r="S378" s="117">
        <f t="shared" ref="S378:S397" si="118">O378</f>
        <v>7.61</v>
      </c>
      <c r="T378" s="117">
        <f t="shared" ref="T378:T397" si="119">K378</f>
        <v>51</v>
      </c>
      <c r="V378" s="96">
        <f>D378*0.42</f>
        <v>28.56</v>
      </c>
    </row>
    <row r="379" spans="1:22" x14ac:dyDescent="0.25">
      <c r="A379" t="s">
        <v>360</v>
      </c>
      <c r="B379" s="1">
        <v>1</v>
      </c>
      <c r="C379" s="88">
        <v>80053</v>
      </c>
      <c r="D379" s="2">
        <v>93.75</v>
      </c>
      <c r="F379" s="2" t="s">
        <v>13</v>
      </c>
      <c r="H379" s="1" t="s">
        <v>13</v>
      </c>
      <c r="K379" s="96">
        <f t="shared" si="114"/>
        <v>70.3125</v>
      </c>
      <c r="L379" s="96">
        <f t="shared" si="115"/>
        <v>56.25</v>
      </c>
      <c r="M379" s="96">
        <f t="shared" si="116"/>
        <v>65.625</v>
      </c>
      <c r="N379" s="116">
        <v>10.56</v>
      </c>
      <c r="O379" s="96">
        <f>0.9*N379</f>
        <v>9.5040000000000013</v>
      </c>
      <c r="P379" s="96">
        <f t="shared" si="117"/>
        <v>65.625</v>
      </c>
      <c r="Q379" s="89">
        <f t="shared" si="105"/>
        <v>14.256000000000002</v>
      </c>
      <c r="R379" s="96">
        <f t="shared" si="112"/>
        <v>10.56</v>
      </c>
      <c r="S379" s="117">
        <f t="shared" si="118"/>
        <v>9.5040000000000013</v>
      </c>
      <c r="T379" s="117">
        <f t="shared" si="119"/>
        <v>70.3125</v>
      </c>
      <c r="V379" s="96">
        <f t="shared" ref="V379:V397" si="120">D379*0.42</f>
        <v>39.375</v>
      </c>
    </row>
    <row r="380" spans="1:22" x14ac:dyDescent="0.25">
      <c r="A380" t="s">
        <v>361</v>
      </c>
      <c r="B380" s="1">
        <v>1</v>
      </c>
      <c r="C380" s="88">
        <v>80076</v>
      </c>
      <c r="D380" s="2">
        <v>10.38</v>
      </c>
      <c r="F380" s="2" t="s">
        <v>13</v>
      </c>
      <c r="H380" s="1" t="s">
        <v>13</v>
      </c>
      <c r="K380" s="96">
        <f t="shared" si="114"/>
        <v>7.7850000000000001</v>
      </c>
      <c r="L380" s="96">
        <f t="shared" si="115"/>
        <v>6.2280000000000006</v>
      </c>
      <c r="M380" s="96">
        <f t="shared" si="116"/>
        <v>7.266</v>
      </c>
      <c r="N380" s="116">
        <v>8.17</v>
      </c>
      <c r="O380" s="96">
        <f t="shared" ref="O380:O397" si="121">0.9*N380</f>
        <v>7.3529999999999998</v>
      </c>
      <c r="P380" s="96">
        <f t="shared" si="117"/>
        <v>7.266</v>
      </c>
      <c r="Q380" s="89">
        <f t="shared" si="105"/>
        <v>11.029500000000001</v>
      </c>
      <c r="R380" s="96">
        <f t="shared" si="112"/>
        <v>8.17</v>
      </c>
      <c r="S380" s="117">
        <f t="shared" si="118"/>
        <v>7.3529999999999998</v>
      </c>
      <c r="T380" s="117">
        <f t="shared" si="119"/>
        <v>7.7850000000000001</v>
      </c>
      <c r="V380" s="96">
        <f t="shared" si="120"/>
        <v>4.3596000000000004</v>
      </c>
    </row>
    <row r="381" spans="1:22" x14ac:dyDescent="0.25">
      <c r="A381" t="s">
        <v>362</v>
      </c>
      <c r="B381" s="1">
        <v>1</v>
      </c>
      <c r="C381" s="88">
        <v>84403</v>
      </c>
      <c r="D381" s="2">
        <v>27</v>
      </c>
      <c r="F381" s="2" t="s">
        <v>13</v>
      </c>
      <c r="H381" s="1" t="s">
        <v>13</v>
      </c>
      <c r="K381" s="96">
        <f t="shared" si="114"/>
        <v>20.25</v>
      </c>
      <c r="L381" s="96">
        <f t="shared" si="115"/>
        <v>16.2</v>
      </c>
      <c r="M381" s="96">
        <f t="shared" si="116"/>
        <v>18.899999999999999</v>
      </c>
      <c r="N381" s="116">
        <v>25.81</v>
      </c>
      <c r="O381" s="96">
        <f t="shared" si="121"/>
        <v>23.228999999999999</v>
      </c>
      <c r="P381" s="96">
        <f t="shared" si="117"/>
        <v>18.899999999999999</v>
      </c>
      <c r="Q381" s="89">
        <f t="shared" si="105"/>
        <v>34.843499999999999</v>
      </c>
      <c r="R381" s="96">
        <f t="shared" si="112"/>
        <v>25.81</v>
      </c>
      <c r="S381" s="117">
        <f t="shared" si="118"/>
        <v>23.228999999999999</v>
      </c>
      <c r="T381" s="117">
        <f t="shared" si="119"/>
        <v>20.25</v>
      </c>
      <c r="V381" s="96">
        <f t="shared" si="120"/>
        <v>11.34</v>
      </c>
    </row>
    <row r="382" spans="1:22" x14ac:dyDescent="0.25">
      <c r="A382" t="s">
        <v>571</v>
      </c>
      <c r="B382" s="1">
        <v>1</v>
      </c>
      <c r="C382" s="88">
        <v>84153</v>
      </c>
      <c r="D382" s="2">
        <v>27</v>
      </c>
      <c r="F382" s="2" t="s">
        <v>13</v>
      </c>
      <c r="H382" s="1" t="s">
        <v>13</v>
      </c>
      <c r="K382" s="96">
        <f t="shared" si="114"/>
        <v>20.25</v>
      </c>
      <c r="L382" s="96">
        <f t="shared" si="115"/>
        <v>16.2</v>
      </c>
      <c r="M382" s="96">
        <f t="shared" si="116"/>
        <v>18.899999999999999</v>
      </c>
      <c r="N382" s="116">
        <v>18.39</v>
      </c>
      <c r="O382" s="96">
        <f t="shared" si="121"/>
        <v>16.551000000000002</v>
      </c>
      <c r="P382" s="96">
        <f t="shared" si="117"/>
        <v>18.899999999999999</v>
      </c>
      <c r="Q382" s="89">
        <f t="shared" si="105"/>
        <v>24.826500000000003</v>
      </c>
      <c r="R382" s="96">
        <f t="shared" si="112"/>
        <v>18.39</v>
      </c>
      <c r="S382" s="117">
        <f t="shared" si="118"/>
        <v>16.551000000000002</v>
      </c>
      <c r="T382" s="117">
        <f t="shared" si="119"/>
        <v>20.25</v>
      </c>
      <c r="V382" s="96">
        <f t="shared" si="120"/>
        <v>11.34</v>
      </c>
    </row>
    <row r="383" spans="1:22" x14ac:dyDescent="0.25">
      <c r="A383" t="s">
        <v>363</v>
      </c>
      <c r="B383" s="1">
        <v>1</v>
      </c>
      <c r="C383" s="88">
        <v>80164</v>
      </c>
      <c r="D383" s="2">
        <v>42</v>
      </c>
      <c r="F383" s="2" t="s">
        <v>13</v>
      </c>
      <c r="H383" s="1" t="s">
        <v>13</v>
      </c>
      <c r="K383" s="96">
        <f t="shared" si="114"/>
        <v>31.5</v>
      </c>
      <c r="L383" s="96">
        <f t="shared" si="115"/>
        <v>25.2</v>
      </c>
      <c r="M383" s="96">
        <f t="shared" si="116"/>
        <v>29.4</v>
      </c>
      <c r="N383" s="116">
        <v>13.54</v>
      </c>
      <c r="O383" s="96">
        <f t="shared" si="121"/>
        <v>12.186</v>
      </c>
      <c r="P383" s="96">
        <f t="shared" si="117"/>
        <v>29.4</v>
      </c>
      <c r="Q383" s="89">
        <f t="shared" si="105"/>
        <v>18.279</v>
      </c>
      <c r="R383" s="96">
        <f t="shared" si="112"/>
        <v>13.54</v>
      </c>
      <c r="S383" s="117">
        <f t="shared" si="118"/>
        <v>12.186</v>
      </c>
      <c r="T383" s="117">
        <f t="shared" si="119"/>
        <v>31.5</v>
      </c>
      <c r="V383" s="96">
        <f t="shared" si="120"/>
        <v>17.64</v>
      </c>
    </row>
    <row r="384" spans="1:22" x14ac:dyDescent="0.25">
      <c r="A384" t="s">
        <v>364</v>
      </c>
      <c r="B384" s="1">
        <v>1</v>
      </c>
      <c r="C384" s="88">
        <v>80061</v>
      </c>
      <c r="D384" s="2">
        <v>9</v>
      </c>
      <c r="F384" s="2" t="s">
        <v>13</v>
      </c>
      <c r="H384" s="1" t="s">
        <v>13</v>
      </c>
      <c r="K384" s="96">
        <f t="shared" si="114"/>
        <v>6.75</v>
      </c>
      <c r="L384" s="96">
        <f t="shared" si="115"/>
        <v>5.3999999999999995</v>
      </c>
      <c r="M384" s="96">
        <f t="shared" si="116"/>
        <v>6.3</v>
      </c>
      <c r="N384" s="116">
        <v>13.39</v>
      </c>
      <c r="O384" s="96">
        <f t="shared" si="121"/>
        <v>12.051</v>
      </c>
      <c r="P384" s="96">
        <f t="shared" si="117"/>
        <v>6.3</v>
      </c>
      <c r="Q384" s="89">
        <f t="shared" si="105"/>
        <v>18.076500000000003</v>
      </c>
      <c r="R384" s="96">
        <f t="shared" si="112"/>
        <v>13.39</v>
      </c>
      <c r="S384" s="117">
        <f t="shared" si="118"/>
        <v>12.051</v>
      </c>
      <c r="T384" s="117">
        <f t="shared" si="119"/>
        <v>6.75</v>
      </c>
      <c r="V384" s="96">
        <f t="shared" si="120"/>
        <v>3.78</v>
      </c>
    </row>
    <row r="385" spans="1:22" x14ac:dyDescent="0.25">
      <c r="A385" t="s">
        <v>365</v>
      </c>
      <c r="B385" s="1">
        <v>1</v>
      </c>
      <c r="C385" s="88">
        <v>84702</v>
      </c>
      <c r="D385" s="2">
        <v>30</v>
      </c>
      <c r="F385" s="2" t="s">
        <v>13</v>
      </c>
      <c r="H385" s="1" t="s">
        <v>13</v>
      </c>
      <c r="K385" s="96">
        <f t="shared" si="114"/>
        <v>22.5</v>
      </c>
      <c r="L385" s="96">
        <f t="shared" si="115"/>
        <v>18</v>
      </c>
      <c r="M385" s="96">
        <f t="shared" si="116"/>
        <v>21</v>
      </c>
      <c r="N385" s="116">
        <v>15.05</v>
      </c>
      <c r="O385" s="96">
        <f t="shared" si="121"/>
        <v>13.545000000000002</v>
      </c>
      <c r="P385" s="96">
        <f t="shared" si="117"/>
        <v>21</v>
      </c>
      <c r="Q385" s="89">
        <f t="shared" si="105"/>
        <v>20.317500000000003</v>
      </c>
      <c r="R385" s="96">
        <f t="shared" si="112"/>
        <v>15.05</v>
      </c>
      <c r="S385" s="117">
        <f t="shared" si="118"/>
        <v>13.545000000000002</v>
      </c>
      <c r="T385" s="117">
        <f t="shared" si="119"/>
        <v>22.5</v>
      </c>
      <c r="V385" s="96">
        <f t="shared" si="120"/>
        <v>12.6</v>
      </c>
    </row>
    <row r="386" spans="1:22" x14ac:dyDescent="0.25">
      <c r="A386" t="s">
        <v>366</v>
      </c>
      <c r="B386" s="1">
        <v>1</v>
      </c>
      <c r="C386" s="88">
        <v>87086</v>
      </c>
      <c r="D386" s="2">
        <v>81.5</v>
      </c>
      <c r="F386" s="2" t="s">
        <v>13</v>
      </c>
      <c r="H386" s="1" t="s">
        <v>13</v>
      </c>
      <c r="K386" s="96">
        <f t="shared" si="114"/>
        <v>61.125</v>
      </c>
      <c r="L386" s="96">
        <f t="shared" si="115"/>
        <v>48.9</v>
      </c>
      <c r="M386" s="96">
        <f t="shared" si="116"/>
        <v>57.05</v>
      </c>
      <c r="N386" s="116">
        <v>8.07</v>
      </c>
      <c r="O386" s="96">
        <f t="shared" si="121"/>
        <v>7.2630000000000008</v>
      </c>
      <c r="P386" s="96">
        <f t="shared" si="117"/>
        <v>57.05</v>
      </c>
      <c r="Q386" s="89">
        <f t="shared" si="105"/>
        <v>10.894500000000001</v>
      </c>
      <c r="R386" s="96">
        <f t="shared" si="112"/>
        <v>8.07</v>
      </c>
      <c r="S386" s="117">
        <f t="shared" si="118"/>
        <v>7.2630000000000008</v>
      </c>
      <c r="T386" s="117">
        <f t="shared" si="119"/>
        <v>61.125</v>
      </c>
      <c r="V386" s="96">
        <f t="shared" si="120"/>
        <v>34.229999999999997</v>
      </c>
    </row>
    <row r="387" spans="1:22" x14ac:dyDescent="0.25">
      <c r="A387" t="s">
        <v>367</v>
      </c>
      <c r="B387" s="1">
        <v>1</v>
      </c>
      <c r="C387" s="88">
        <v>83036</v>
      </c>
      <c r="D387" s="2">
        <v>93.75</v>
      </c>
      <c r="F387" s="2" t="s">
        <v>13</v>
      </c>
      <c r="H387" s="1" t="s">
        <v>13</v>
      </c>
      <c r="K387" s="96">
        <f t="shared" si="114"/>
        <v>70.3125</v>
      </c>
      <c r="L387" s="96">
        <f t="shared" si="115"/>
        <v>56.25</v>
      </c>
      <c r="M387" s="96">
        <f t="shared" si="116"/>
        <v>65.625</v>
      </c>
      <c r="N387" s="116">
        <v>9.7100000000000009</v>
      </c>
      <c r="O387" s="96">
        <f t="shared" si="121"/>
        <v>8.7390000000000008</v>
      </c>
      <c r="P387" s="96">
        <f t="shared" si="117"/>
        <v>65.625</v>
      </c>
      <c r="Q387" s="89">
        <f t="shared" si="105"/>
        <v>13.108500000000001</v>
      </c>
      <c r="R387" s="96">
        <f t="shared" si="112"/>
        <v>9.7100000000000009</v>
      </c>
      <c r="S387" s="117">
        <f t="shared" si="118"/>
        <v>8.7390000000000008</v>
      </c>
      <c r="T387" s="117">
        <f t="shared" si="119"/>
        <v>70.3125</v>
      </c>
      <c r="V387" s="96">
        <f t="shared" si="120"/>
        <v>39.375</v>
      </c>
    </row>
    <row r="388" spans="1:22" x14ac:dyDescent="0.25">
      <c r="A388" t="s">
        <v>368</v>
      </c>
      <c r="B388" s="1">
        <v>1</v>
      </c>
      <c r="C388" s="88">
        <v>85025</v>
      </c>
      <c r="D388" s="2">
        <v>60.25</v>
      </c>
      <c r="F388" s="2" t="s">
        <v>13</v>
      </c>
      <c r="H388" s="1" t="s">
        <v>13</v>
      </c>
      <c r="K388" s="96">
        <f t="shared" si="114"/>
        <v>45.1875</v>
      </c>
      <c r="L388" s="96">
        <f t="shared" si="115"/>
        <v>36.15</v>
      </c>
      <c r="M388" s="96">
        <f t="shared" si="116"/>
        <v>42.174999999999997</v>
      </c>
      <c r="N388" s="116">
        <v>7.77</v>
      </c>
      <c r="O388" s="96">
        <f t="shared" si="121"/>
        <v>6.9929999999999994</v>
      </c>
      <c r="P388" s="96">
        <f t="shared" si="117"/>
        <v>42.174999999999997</v>
      </c>
      <c r="Q388" s="89">
        <f t="shared" si="105"/>
        <v>10.4895</v>
      </c>
      <c r="R388" s="96">
        <f t="shared" si="112"/>
        <v>7.77</v>
      </c>
      <c r="S388" s="117">
        <f t="shared" si="118"/>
        <v>6.9929999999999994</v>
      </c>
      <c r="T388" s="117">
        <f t="shared" si="119"/>
        <v>45.1875</v>
      </c>
      <c r="V388" s="96">
        <f t="shared" si="120"/>
        <v>25.305</v>
      </c>
    </row>
    <row r="389" spans="1:22" x14ac:dyDescent="0.25">
      <c r="A389" t="s">
        <v>369</v>
      </c>
      <c r="B389" s="1">
        <v>1</v>
      </c>
      <c r="C389" s="88">
        <v>85027</v>
      </c>
      <c r="D389" s="2">
        <v>9.4499999999999993</v>
      </c>
      <c r="F389" s="2" t="s">
        <v>13</v>
      </c>
      <c r="H389" s="1" t="s">
        <v>13</v>
      </c>
      <c r="K389" s="96">
        <f t="shared" si="114"/>
        <v>7.0874999999999995</v>
      </c>
      <c r="L389" s="96">
        <f t="shared" si="115"/>
        <v>5.669999999999999</v>
      </c>
      <c r="M389" s="96">
        <f t="shared" si="116"/>
        <v>6.6149999999999993</v>
      </c>
      <c r="N389" s="116">
        <v>6.47</v>
      </c>
      <c r="O389" s="96">
        <f t="shared" si="121"/>
        <v>5.8229999999999995</v>
      </c>
      <c r="P389" s="96">
        <f t="shared" si="117"/>
        <v>6.6149999999999993</v>
      </c>
      <c r="Q389" s="89">
        <f t="shared" si="105"/>
        <v>8.7345000000000006</v>
      </c>
      <c r="R389" s="96">
        <f t="shared" si="112"/>
        <v>6.47</v>
      </c>
      <c r="S389" s="117">
        <f t="shared" si="118"/>
        <v>5.8229999999999995</v>
      </c>
      <c r="T389" s="117">
        <f t="shared" si="119"/>
        <v>7.0874999999999995</v>
      </c>
      <c r="V389" s="96">
        <f t="shared" si="120"/>
        <v>3.9689999999999994</v>
      </c>
    </row>
    <row r="390" spans="1:22" x14ac:dyDescent="0.25">
      <c r="A390" t="s">
        <v>370</v>
      </c>
      <c r="B390" s="1">
        <v>1</v>
      </c>
      <c r="C390" s="88">
        <v>81003</v>
      </c>
      <c r="D390" s="2">
        <v>78</v>
      </c>
      <c r="F390" s="2" t="s">
        <v>13</v>
      </c>
      <c r="H390" s="1" t="s">
        <v>13</v>
      </c>
      <c r="K390" s="96">
        <f t="shared" si="114"/>
        <v>58.5</v>
      </c>
      <c r="L390" s="96">
        <f t="shared" si="115"/>
        <v>46.8</v>
      </c>
      <c r="M390" s="96">
        <f t="shared" si="116"/>
        <v>54.599999999999994</v>
      </c>
      <c r="N390" s="116">
        <v>2.25</v>
      </c>
      <c r="O390" s="96">
        <f t="shared" si="121"/>
        <v>2.0249999999999999</v>
      </c>
      <c r="P390" s="96">
        <f t="shared" si="117"/>
        <v>54.599999999999994</v>
      </c>
      <c r="Q390" s="89">
        <f t="shared" si="105"/>
        <v>3.0375000000000001</v>
      </c>
      <c r="R390" s="96">
        <f t="shared" si="112"/>
        <v>2.25</v>
      </c>
      <c r="S390" s="117">
        <f t="shared" si="118"/>
        <v>2.0249999999999999</v>
      </c>
      <c r="T390" s="117">
        <f t="shared" si="119"/>
        <v>58.5</v>
      </c>
      <c r="V390" s="96">
        <f t="shared" si="120"/>
        <v>32.76</v>
      </c>
    </row>
    <row r="391" spans="1:22" x14ac:dyDescent="0.25">
      <c r="A391" t="s">
        <v>371</v>
      </c>
      <c r="B391" s="1">
        <v>1</v>
      </c>
      <c r="C391" s="88">
        <v>80175</v>
      </c>
      <c r="D391" s="2">
        <v>163</v>
      </c>
      <c r="F391" s="2" t="s">
        <v>13</v>
      </c>
      <c r="H391" s="1" t="s">
        <v>13</v>
      </c>
      <c r="K391" s="96">
        <f t="shared" si="114"/>
        <v>122.25</v>
      </c>
      <c r="L391" s="96">
        <f t="shared" si="115"/>
        <v>97.8</v>
      </c>
      <c r="M391" s="96">
        <f t="shared" si="116"/>
        <v>114.1</v>
      </c>
      <c r="N391" s="116">
        <v>13.25</v>
      </c>
      <c r="O391" s="96">
        <f t="shared" si="121"/>
        <v>11.925000000000001</v>
      </c>
      <c r="P391" s="96">
        <f t="shared" si="117"/>
        <v>114.1</v>
      </c>
      <c r="Q391" s="89">
        <f t="shared" si="105"/>
        <v>17.887500000000003</v>
      </c>
      <c r="R391" s="96">
        <f t="shared" si="112"/>
        <v>13.25</v>
      </c>
      <c r="S391" s="117">
        <f t="shared" si="118"/>
        <v>11.925000000000001</v>
      </c>
      <c r="T391" s="117">
        <f t="shared" si="119"/>
        <v>122.25</v>
      </c>
      <c r="V391" s="96">
        <f t="shared" si="120"/>
        <v>68.459999999999994</v>
      </c>
    </row>
    <row r="392" spans="1:22" x14ac:dyDescent="0.25">
      <c r="A392" t="s">
        <v>372</v>
      </c>
      <c r="B392" s="1">
        <v>1</v>
      </c>
      <c r="C392" s="88">
        <v>82306</v>
      </c>
      <c r="D392" s="2">
        <v>47.54</v>
      </c>
      <c r="F392" s="2" t="s">
        <v>13</v>
      </c>
      <c r="H392" s="1" t="s">
        <v>13</v>
      </c>
      <c r="K392" s="96">
        <f t="shared" si="114"/>
        <v>35.655000000000001</v>
      </c>
      <c r="L392" s="96">
        <f t="shared" si="115"/>
        <v>28.523999999999997</v>
      </c>
      <c r="M392" s="96">
        <f t="shared" si="116"/>
        <v>33.277999999999999</v>
      </c>
      <c r="N392" s="116">
        <v>29.6</v>
      </c>
      <c r="O392" s="96">
        <f t="shared" si="121"/>
        <v>26.64</v>
      </c>
      <c r="P392" s="96">
        <f t="shared" si="117"/>
        <v>33.277999999999999</v>
      </c>
      <c r="Q392" s="89">
        <f t="shared" si="105"/>
        <v>39.960000000000008</v>
      </c>
      <c r="R392" s="96">
        <f t="shared" si="112"/>
        <v>29.6</v>
      </c>
      <c r="S392" s="117">
        <f t="shared" si="118"/>
        <v>26.64</v>
      </c>
      <c r="T392" s="117">
        <f t="shared" si="119"/>
        <v>35.655000000000001</v>
      </c>
      <c r="V392" s="96">
        <f t="shared" si="120"/>
        <v>19.966799999999999</v>
      </c>
    </row>
    <row r="393" spans="1:22" x14ac:dyDescent="0.25">
      <c r="A393" t="s">
        <v>373</v>
      </c>
      <c r="B393" s="1">
        <v>1</v>
      </c>
      <c r="C393" s="88">
        <v>80069</v>
      </c>
      <c r="D393" s="2">
        <v>11.07</v>
      </c>
      <c r="F393" s="2" t="s">
        <v>13</v>
      </c>
      <c r="H393" s="1" t="s">
        <v>13</v>
      </c>
      <c r="K393" s="96">
        <f t="shared" si="114"/>
        <v>8.3025000000000002</v>
      </c>
      <c r="L393" s="96">
        <f t="shared" si="115"/>
        <v>6.6420000000000003</v>
      </c>
      <c r="M393" s="96">
        <f t="shared" si="116"/>
        <v>7.7489999999999997</v>
      </c>
      <c r="N393" s="116">
        <v>8.68</v>
      </c>
      <c r="O393" s="96">
        <f t="shared" si="121"/>
        <v>7.8120000000000003</v>
      </c>
      <c r="P393" s="96">
        <f t="shared" si="117"/>
        <v>7.7489999999999997</v>
      </c>
      <c r="Q393" s="89">
        <f t="shared" si="105"/>
        <v>11.718</v>
      </c>
      <c r="R393" s="96">
        <f t="shared" si="112"/>
        <v>8.68</v>
      </c>
      <c r="S393" s="117">
        <f t="shared" si="118"/>
        <v>7.8120000000000003</v>
      </c>
      <c r="T393" s="117">
        <f t="shared" si="119"/>
        <v>8.3025000000000002</v>
      </c>
      <c r="V393" s="96">
        <f t="shared" si="120"/>
        <v>4.6494</v>
      </c>
    </row>
    <row r="394" spans="1:22" x14ac:dyDescent="0.25">
      <c r="A394" t="s">
        <v>374</v>
      </c>
      <c r="B394" s="1">
        <v>1</v>
      </c>
      <c r="C394" s="88">
        <v>81002</v>
      </c>
      <c r="D394" s="2">
        <v>29.25</v>
      </c>
      <c r="F394" s="2" t="s">
        <v>13</v>
      </c>
      <c r="H394" s="1" t="s">
        <v>13</v>
      </c>
      <c r="K394" s="96">
        <f t="shared" si="114"/>
        <v>21.9375</v>
      </c>
      <c r="L394" s="96">
        <f t="shared" si="115"/>
        <v>17.55</v>
      </c>
      <c r="M394" s="96">
        <f t="shared" si="116"/>
        <v>20.474999999999998</v>
      </c>
      <c r="N394" s="116">
        <v>3.48</v>
      </c>
      <c r="O394" s="96">
        <f t="shared" si="121"/>
        <v>3.1320000000000001</v>
      </c>
      <c r="P394" s="96">
        <f t="shared" si="117"/>
        <v>20.474999999999998</v>
      </c>
      <c r="Q394" s="89">
        <f t="shared" ref="Q394:Q457" si="122">R394*1.35</f>
        <v>4.6980000000000004</v>
      </c>
      <c r="R394" s="96">
        <f t="shared" si="112"/>
        <v>3.48</v>
      </c>
      <c r="S394" s="117">
        <f t="shared" si="118"/>
        <v>3.1320000000000001</v>
      </c>
      <c r="T394" s="117">
        <f t="shared" si="119"/>
        <v>21.9375</v>
      </c>
      <c r="V394" s="96">
        <f t="shared" si="120"/>
        <v>12.285</v>
      </c>
    </row>
    <row r="395" spans="1:22" x14ac:dyDescent="0.25">
      <c r="A395" t="s">
        <v>375</v>
      </c>
      <c r="B395" s="1">
        <v>1</v>
      </c>
      <c r="C395" s="88">
        <v>84443</v>
      </c>
      <c r="D395" s="2">
        <v>15</v>
      </c>
      <c r="F395" s="2" t="s">
        <v>13</v>
      </c>
      <c r="H395" s="1" t="s">
        <v>13</v>
      </c>
      <c r="K395" s="96">
        <f t="shared" si="114"/>
        <v>11.25</v>
      </c>
      <c r="L395" s="96">
        <f t="shared" si="115"/>
        <v>9</v>
      </c>
      <c r="M395" s="96">
        <f t="shared" si="116"/>
        <v>10.5</v>
      </c>
      <c r="N395" s="116">
        <v>16.8</v>
      </c>
      <c r="O395" s="96">
        <f t="shared" si="121"/>
        <v>15.120000000000001</v>
      </c>
      <c r="P395" s="96">
        <f t="shared" si="117"/>
        <v>10.5</v>
      </c>
      <c r="Q395" s="89">
        <f t="shared" si="122"/>
        <v>22.680000000000003</v>
      </c>
      <c r="R395" s="96">
        <f t="shared" si="112"/>
        <v>16.8</v>
      </c>
      <c r="S395" s="117">
        <f t="shared" si="118"/>
        <v>15.120000000000001</v>
      </c>
      <c r="T395" s="117">
        <f t="shared" si="119"/>
        <v>11.25</v>
      </c>
      <c r="V395" s="96">
        <f t="shared" si="120"/>
        <v>6.3</v>
      </c>
    </row>
    <row r="396" spans="1:22" x14ac:dyDescent="0.25">
      <c r="A396" t="s">
        <v>376</v>
      </c>
      <c r="B396" s="1">
        <v>1</v>
      </c>
      <c r="C396" s="88">
        <v>85610</v>
      </c>
      <c r="D396" s="2">
        <v>19.03</v>
      </c>
      <c r="F396" s="2" t="s">
        <v>13</v>
      </c>
      <c r="H396" s="1" t="s">
        <v>13</v>
      </c>
      <c r="K396" s="96">
        <f t="shared" si="114"/>
        <v>14.272500000000001</v>
      </c>
      <c r="L396" s="96">
        <f t="shared" si="115"/>
        <v>11.418000000000001</v>
      </c>
      <c r="M396" s="96">
        <f t="shared" si="116"/>
        <v>13.321</v>
      </c>
      <c r="N396" s="116">
        <v>4.29</v>
      </c>
      <c r="O396" s="96">
        <f t="shared" si="121"/>
        <v>3.8610000000000002</v>
      </c>
      <c r="P396" s="96">
        <f t="shared" si="117"/>
        <v>13.321</v>
      </c>
      <c r="Q396" s="89">
        <f t="shared" si="122"/>
        <v>5.7915000000000001</v>
      </c>
      <c r="R396" s="96">
        <f t="shared" si="112"/>
        <v>4.29</v>
      </c>
      <c r="S396" s="117">
        <f t="shared" si="118"/>
        <v>3.8610000000000002</v>
      </c>
      <c r="T396" s="117">
        <f t="shared" si="119"/>
        <v>14.272500000000001</v>
      </c>
      <c r="V396" s="96">
        <f t="shared" si="120"/>
        <v>7.9926000000000004</v>
      </c>
    </row>
    <row r="397" spans="1:22" x14ac:dyDescent="0.25">
      <c r="A397" t="s">
        <v>377</v>
      </c>
      <c r="B397" s="1">
        <v>1</v>
      </c>
      <c r="C397" s="88">
        <v>85730</v>
      </c>
      <c r="D397" s="2">
        <v>28.61</v>
      </c>
      <c r="F397" s="2" t="s">
        <v>13</v>
      </c>
      <c r="H397" s="1" t="s">
        <v>13</v>
      </c>
      <c r="K397" s="96">
        <f t="shared" si="114"/>
        <v>21.4575</v>
      </c>
      <c r="L397" s="96">
        <f t="shared" si="115"/>
        <v>17.166</v>
      </c>
      <c r="M397" s="96">
        <f t="shared" si="116"/>
        <v>20.026999999999997</v>
      </c>
      <c r="N397" s="116">
        <v>6.01</v>
      </c>
      <c r="O397" s="96">
        <f t="shared" si="121"/>
        <v>5.4089999999999998</v>
      </c>
      <c r="P397" s="96">
        <f t="shared" si="117"/>
        <v>20.026999999999997</v>
      </c>
      <c r="Q397" s="89">
        <f t="shared" si="122"/>
        <v>8.1135000000000002</v>
      </c>
      <c r="R397" s="96">
        <f t="shared" si="112"/>
        <v>6.01</v>
      </c>
      <c r="S397" s="117">
        <f t="shared" si="118"/>
        <v>5.4089999999999998</v>
      </c>
      <c r="T397" s="117">
        <f t="shared" si="119"/>
        <v>21.4575</v>
      </c>
      <c r="V397" s="96">
        <f t="shared" si="120"/>
        <v>12.0162</v>
      </c>
    </row>
    <row r="398" spans="1:22" x14ac:dyDescent="0.25">
      <c r="K398" s="96"/>
      <c r="L398" s="96"/>
      <c r="M398" s="96"/>
      <c r="N398" s="116"/>
      <c r="O398" s="96"/>
      <c r="Q398" s="89"/>
      <c r="R398" s="96"/>
    </row>
    <row r="399" spans="1:22" x14ac:dyDescent="0.25">
      <c r="K399" s="96"/>
      <c r="L399" s="96"/>
      <c r="M399" s="96"/>
      <c r="N399" s="116"/>
      <c r="O399" s="96"/>
      <c r="Q399" s="89"/>
      <c r="R399" s="96"/>
    </row>
    <row r="400" spans="1:22" x14ac:dyDescent="0.25">
      <c r="K400" s="96"/>
      <c r="L400" s="96"/>
      <c r="M400" s="96"/>
      <c r="N400" s="116"/>
      <c r="O400" s="96"/>
      <c r="P400" s="112"/>
      <c r="Q400" s="89"/>
      <c r="R400" s="96"/>
    </row>
    <row r="401" spans="1:22" x14ac:dyDescent="0.25">
      <c r="A401" s="83" t="s">
        <v>385</v>
      </c>
      <c r="H401" s="87" t="s">
        <v>416</v>
      </c>
      <c r="K401" s="96"/>
      <c r="L401" s="96"/>
      <c r="M401" s="96"/>
      <c r="N401" s="116"/>
      <c r="O401" s="96"/>
      <c r="Q401" s="89"/>
      <c r="R401" s="96"/>
    </row>
    <row r="402" spans="1:22" x14ac:dyDescent="0.25">
      <c r="A402" t="s">
        <v>400</v>
      </c>
      <c r="B402" s="1">
        <v>1</v>
      </c>
      <c r="C402" s="88">
        <v>32554</v>
      </c>
      <c r="D402" s="2">
        <v>1380</v>
      </c>
      <c r="F402" s="2" t="s">
        <v>13</v>
      </c>
      <c r="H402" s="1" t="s">
        <v>415</v>
      </c>
      <c r="K402" s="96">
        <f t="shared" ref="K402:K433" si="123">0.75*D402</f>
        <v>1035</v>
      </c>
      <c r="L402" s="96">
        <f t="shared" ref="L402:L433" si="124">0.6*D402</f>
        <v>828</v>
      </c>
      <c r="M402" s="96">
        <f t="shared" ref="M402:M433" si="125">D402*0.7</f>
        <v>965.99999999999989</v>
      </c>
      <c r="N402" s="116">
        <v>552.04</v>
      </c>
      <c r="O402" s="96">
        <v>423.33</v>
      </c>
      <c r="P402" s="96">
        <f t="shared" ref="P402:P433" si="126">D402*0.7</f>
        <v>965.99999999999989</v>
      </c>
      <c r="Q402" s="89">
        <f t="shared" si="122"/>
        <v>745.25400000000002</v>
      </c>
      <c r="R402" s="96">
        <f t="shared" si="112"/>
        <v>552.04</v>
      </c>
      <c r="S402" s="117">
        <f>O402</f>
        <v>423.33</v>
      </c>
      <c r="T402" s="117">
        <f>K402</f>
        <v>1035</v>
      </c>
      <c r="V402" s="96">
        <f>D402*0.42</f>
        <v>579.6</v>
      </c>
    </row>
    <row r="403" spans="1:22" x14ac:dyDescent="0.25">
      <c r="A403" t="s">
        <v>401</v>
      </c>
      <c r="B403" s="1">
        <v>1</v>
      </c>
      <c r="C403" s="88">
        <v>32555</v>
      </c>
      <c r="D403" s="2">
        <v>1380</v>
      </c>
      <c r="F403" s="2" t="s">
        <v>13</v>
      </c>
      <c r="H403" s="1" t="s">
        <v>415</v>
      </c>
      <c r="K403" s="96">
        <f t="shared" si="123"/>
        <v>1035</v>
      </c>
      <c r="L403" s="96">
        <f t="shared" si="124"/>
        <v>828</v>
      </c>
      <c r="M403" s="96">
        <f t="shared" si="125"/>
        <v>965.99999999999989</v>
      </c>
      <c r="N403" s="116">
        <v>552.04</v>
      </c>
      <c r="O403" s="96">
        <v>423.33</v>
      </c>
      <c r="P403" s="96">
        <f t="shared" si="126"/>
        <v>965.99999999999989</v>
      </c>
      <c r="Q403" s="89">
        <f t="shared" si="122"/>
        <v>745.25400000000002</v>
      </c>
      <c r="R403" s="96">
        <f t="shared" si="112"/>
        <v>552.04</v>
      </c>
      <c r="S403" s="117">
        <f t="shared" ref="S403:S466" si="127">O403</f>
        <v>423.33</v>
      </c>
      <c r="T403" s="117">
        <f t="shared" ref="T403:T466" si="128">K403</f>
        <v>1035</v>
      </c>
      <c r="V403" s="96">
        <f t="shared" ref="V403:V466" si="129">D403*0.42</f>
        <v>579.6</v>
      </c>
    </row>
    <row r="404" spans="1:22" x14ac:dyDescent="0.25">
      <c r="A404" t="s">
        <v>402</v>
      </c>
      <c r="B404" s="1">
        <v>1</v>
      </c>
      <c r="C404" s="88">
        <v>49082</v>
      </c>
      <c r="D404" s="2">
        <v>1675</v>
      </c>
      <c r="F404" s="2" t="s">
        <v>13</v>
      </c>
      <c r="H404" s="1" t="s">
        <v>415</v>
      </c>
      <c r="K404" s="96">
        <f t="shared" si="123"/>
        <v>1256.25</v>
      </c>
      <c r="L404" s="96">
        <f t="shared" si="124"/>
        <v>1005</v>
      </c>
      <c r="M404" s="96">
        <f t="shared" si="125"/>
        <v>1172.5</v>
      </c>
      <c r="N404" s="116">
        <v>826.39</v>
      </c>
      <c r="O404" s="96">
        <f>0.76571595*N404</f>
        <v>632.78000392050001</v>
      </c>
      <c r="P404" s="96">
        <f t="shared" si="126"/>
        <v>1172.5</v>
      </c>
      <c r="Q404" s="89">
        <f t="shared" si="122"/>
        <v>1115.6265000000001</v>
      </c>
      <c r="R404" s="96">
        <f t="shared" si="112"/>
        <v>826.39</v>
      </c>
      <c r="S404" s="117">
        <f t="shared" si="127"/>
        <v>632.78000392050001</v>
      </c>
      <c r="T404" s="117">
        <f t="shared" si="128"/>
        <v>1256.25</v>
      </c>
      <c r="V404" s="96">
        <f t="shared" si="129"/>
        <v>703.5</v>
      </c>
    </row>
    <row r="405" spans="1:22" x14ac:dyDescent="0.25">
      <c r="A405" t="s">
        <v>403</v>
      </c>
      <c r="B405" s="1">
        <v>1</v>
      </c>
      <c r="C405" s="88">
        <v>49083</v>
      </c>
      <c r="D405" s="2">
        <v>1675</v>
      </c>
      <c r="F405" s="2" t="s">
        <v>13</v>
      </c>
      <c r="H405" s="1" t="s">
        <v>415</v>
      </c>
      <c r="K405" s="96">
        <f t="shared" si="123"/>
        <v>1256.25</v>
      </c>
      <c r="L405" s="96">
        <f t="shared" si="124"/>
        <v>1005</v>
      </c>
      <c r="M405" s="96">
        <f t="shared" si="125"/>
        <v>1172.5</v>
      </c>
      <c r="N405" s="116">
        <v>826.39</v>
      </c>
      <c r="O405" s="96">
        <f t="shared" ref="O405:O468" si="130">0.76571595*N405</f>
        <v>632.78000392050001</v>
      </c>
      <c r="P405" s="96">
        <f t="shared" si="126"/>
        <v>1172.5</v>
      </c>
      <c r="Q405" s="89">
        <f t="shared" si="122"/>
        <v>1115.6265000000001</v>
      </c>
      <c r="R405" s="96">
        <f t="shared" si="112"/>
        <v>826.39</v>
      </c>
      <c r="S405" s="117">
        <f t="shared" si="127"/>
        <v>632.78000392050001</v>
      </c>
      <c r="T405" s="117">
        <f t="shared" si="128"/>
        <v>1256.25</v>
      </c>
      <c r="V405" s="96">
        <f t="shared" si="129"/>
        <v>703.5</v>
      </c>
    </row>
    <row r="406" spans="1:22" x14ac:dyDescent="0.25">
      <c r="A406" t="s">
        <v>404</v>
      </c>
      <c r="B406" s="1">
        <v>1</v>
      </c>
      <c r="C406" s="88">
        <v>51701</v>
      </c>
      <c r="D406" s="2">
        <v>235</v>
      </c>
      <c r="F406" s="2" t="s">
        <v>13</v>
      </c>
      <c r="H406" s="1" t="s">
        <v>415</v>
      </c>
      <c r="K406" s="96">
        <f t="shared" si="123"/>
        <v>176.25</v>
      </c>
      <c r="L406" s="96">
        <f t="shared" si="124"/>
        <v>141</v>
      </c>
      <c r="M406" s="96">
        <f t="shared" si="125"/>
        <v>164.5</v>
      </c>
      <c r="N406" s="116">
        <v>115.16</v>
      </c>
      <c r="O406" s="96">
        <f t="shared" si="130"/>
        <v>88.179848801999995</v>
      </c>
      <c r="P406" s="96">
        <f t="shared" si="126"/>
        <v>164.5</v>
      </c>
      <c r="Q406" s="89">
        <f t="shared" si="122"/>
        <v>155.46600000000001</v>
      </c>
      <c r="R406" s="96">
        <f t="shared" si="112"/>
        <v>115.16</v>
      </c>
      <c r="S406" s="117">
        <f t="shared" si="127"/>
        <v>88.179848801999995</v>
      </c>
      <c r="T406" s="117">
        <f t="shared" si="128"/>
        <v>176.25</v>
      </c>
      <c r="V406" s="96">
        <f t="shared" si="129"/>
        <v>98.7</v>
      </c>
    </row>
    <row r="407" spans="1:22" x14ac:dyDescent="0.25">
      <c r="A407" t="s">
        <v>405</v>
      </c>
      <c r="B407" s="1">
        <v>1</v>
      </c>
      <c r="C407" s="88">
        <v>51702</v>
      </c>
      <c r="D407" s="2">
        <v>235</v>
      </c>
      <c r="F407" s="2" t="s">
        <v>13</v>
      </c>
      <c r="H407" s="1" t="s">
        <v>415</v>
      </c>
      <c r="K407" s="96">
        <f t="shared" si="123"/>
        <v>176.25</v>
      </c>
      <c r="L407" s="96">
        <f t="shared" si="124"/>
        <v>141</v>
      </c>
      <c r="M407" s="96">
        <f t="shared" si="125"/>
        <v>164.5</v>
      </c>
      <c r="N407" s="116">
        <v>115.16</v>
      </c>
      <c r="O407" s="96">
        <f t="shared" si="130"/>
        <v>88.179848801999995</v>
      </c>
      <c r="P407" s="96">
        <f t="shared" si="126"/>
        <v>164.5</v>
      </c>
      <c r="Q407" s="89">
        <f t="shared" si="122"/>
        <v>155.46600000000001</v>
      </c>
      <c r="R407" s="96">
        <f t="shared" si="112"/>
        <v>115.16</v>
      </c>
      <c r="S407" s="117">
        <f t="shared" si="127"/>
        <v>88.179848801999995</v>
      </c>
      <c r="T407" s="117">
        <f t="shared" si="128"/>
        <v>176.25</v>
      </c>
      <c r="V407" s="96">
        <f t="shared" si="129"/>
        <v>98.7</v>
      </c>
    </row>
    <row r="408" spans="1:22" x14ac:dyDescent="0.25">
      <c r="A408" t="s">
        <v>406</v>
      </c>
      <c r="B408" s="1">
        <v>1</v>
      </c>
      <c r="C408" s="88">
        <v>51703</v>
      </c>
      <c r="D408" s="2">
        <v>310</v>
      </c>
      <c r="F408" s="2" t="s">
        <v>13</v>
      </c>
      <c r="H408" s="1" t="s">
        <v>415</v>
      </c>
      <c r="K408" s="96">
        <f t="shared" si="123"/>
        <v>232.5</v>
      </c>
      <c r="L408" s="96">
        <f t="shared" si="124"/>
        <v>186</v>
      </c>
      <c r="M408" s="96">
        <f t="shared" si="125"/>
        <v>217</v>
      </c>
      <c r="N408" s="116">
        <v>142.59</v>
      </c>
      <c r="O408" s="96">
        <f t="shared" si="130"/>
        <v>109.18343731050001</v>
      </c>
      <c r="P408" s="96">
        <f t="shared" si="126"/>
        <v>217</v>
      </c>
      <c r="Q408" s="89">
        <f t="shared" si="122"/>
        <v>192.49650000000003</v>
      </c>
      <c r="R408" s="96">
        <f t="shared" si="112"/>
        <v>142.59</v>
      </c>
      <c r="S408" s="117">
        <f t="shared" si="127"/>
        <v>109.18343731050001</v>
      </c>
      <c r="T408" s="117">
        <f t="shared" si="128"/>
        <v>232.5</v>
      </c>
      <c r="V408" s="96">
        <f t="shared" si="129"/>
        <v>130.19999999999999</v>
      </c>
    </row>
    <row r="409" spans="1:22" x14ac:dyDescent="0.25">
      <c r="A409" t="s">
        <v>407</v>
      </c>
      <c r="B409" s="1">
        <v>1</v>
      </c>
      <c r="C409" s="88">
        <v>51705</v>
      </c>
      <c r="D409" s="2">
        <v>515</v>
      </c>
      <c r="F409" s="2" t="s">
        <v>13</v>
      </c>
      <c r="H409" s="1" t="s">
        <v>415</v>
      </c>
      <c r="K409" s="96">
        <f t="shared" si="123"/>
        <v>386.25</v>
      </c>
      <c r="L409" s="96">
        <f t="shared" si="124"/>
        <v>309</v>
      </c>
      <c r="M409" s="96">
        <f t="shared" si="125"/>
        <v>360.5</v>
      </c>
      <c r="N409" s="116">
        <v>271.77</v>
      </c>
      <c r="O409" s="96">
        <f t="shared" si="130"/>
        <v>208.0986237315</v>
      </c>
      <c r="P409" s="96">
        <f t="shared" si="126"/>
        <v>360.5</v>
      </c>
      <c r="Q409" s="89">
        <f t="shared" si="122"/>
        <v>366.8895</v>
      </c>
      <c r="R409" s="96">
        <f t="shared" si="112"/>
        <v>271.77</v>
      </c>
      <c r="S409" s="117">
        <f t="shared" si="127"/>
        <v>208.0986237315</v>
      </c>
      <c r="T409" s="117">
        <f t="shared" si="128"/>
        <v>386.25</v>
      </c>
      <c r="V409" s="96">
        <f t="shared" si="129"/>
        <v>216.29999999999998</v>
      </c>
    </row>
    <row r="410" spans="1:22" x14ac:dyDescent="0.25">
      <c r="A410" t="s">
        <v>408</v>
      </c>
      <c r="B410" s="1">
        <v>1</v>
      </c>
      <c r="C410" s="88">
        <v>51710</v>
      </c>
      <c r="D410" s="2">
        <v>1275</v>
      </c>
      <c r="F410" s="2" t="s">
        <v>13</v>
      </c>
      <c r="H410" s="1" t="s">
        <v>415</v>
      </c>
      <c r="K410" s="96">
        <f t="shared" si="123"/>
        <v>956.25</v>
      </c>
      <c r="L410" s="96">
        <f t="shared" si="124"/>
        <v>765</v>
      </c>
      <c r="M410" s="96">
        <f t="shared" si="125"/>
        <v>892.5</v>
      </c>
      <c r="N410" s="116">
        <v>587.55999999999995</v>
      </c>
      <c r="O410" s="96">
        <f t="shared" si="130"/>
        <v>449.90406358199999</v>
      </c>
      <c r="P410" s="96">
        <f t="shared" si="126"/>
        <v>892.5</v>
      </c>
      <c r="Q410" s="89">
        <f t="shared" si="122"/>
        <v>793.20600000000002</v>
      </c>
      <c r="R410" s="96">
        <f t="shared" si="112"/>
        <v>587.55999999999995</v>
      </c>
      <c r="S410" s="117">
        <f t="shared" si="127"/>
        <v>449.90406358199999</v>
      </c>
      <c r="T410" s="117">
        <f t="shared" si="128"/>
        <v>956.25</v>
      </c>
      <c r="V410" s="96">
        <f t="shared" si="129"/>
        <v>535.5</v>
      </c>
    </row>
    <row r="411" spans="1:22" x14ac:dyDescent="0.25">
      <c r="A411" t="s">
        <v>409</v>
      </c>
      <c r="B411" s="1">
        <v>1</v>
      </c>
      <c r="C411" s="88">
        <v>51725</v>
      </c>
      <c r="D411" s="2">
        <v>515</v>
      </c>
      <c r="F411" s="2" t="s">
        <v>13</v>
      </c>
      <c r="H411" s="1" t="s">
        <v>415</v>
      </c>
      <c r="K411" s="96">
        <f t="shared" si="123"/>
        <v>386.25</v>
      </c>
      <c r="L411" s="96">
        <f t="shared" si="124"/>
        <v>309</v>
      </c>
      <c r="M411" s="96">
        <f t="shared" si="125"/>
        <v>360.5</v>
      </c>
      <c r="N411" s="116">
        <v>271.77</v>
      </c>
      <c r="O411" s="96">
        <f t="shared" si="130"/>
        <v>208.0986237315</v>
      </c>
      <c r="P411" s="96">
        <f t="shared" si="126"/>
        <v>360.5</v>
      </c>
      <c r="Q411" s="89">
        <f t="shared" si="122"/>
        <v>366.8895</v>
      </c>
      <c r="R411" s="96">
        <f t="shared" si="112"/>
        <v>271.77</v>
      </c>
      <c r="S411" s="117">
        <f t="shared" si="127"/>
        <v>208.0986237315</v>
      </c>
      <c r="T411" s="117">
        <f t="shared" si="128"/>
        <v>386.25</v>
      </c>
      <c r="V411" s="96">
        <f t="shared" si="129"/>
        <v>216.29999999999998</v>
      </c>
    </row>
    <row r="412" spans="1:22" x14ac:dyDescent="0.25">
      <c r="A412" t="s">
        <v>410</v>
      </c>
      <c r="B412" s="1">
        <v>1</v>
      </c>
      <c r="C412" s="88">
        <v>51726</v>
      </c>
      <c r="D412" s="2">
        <v>1275</v>
      </c>
      <c r="F412" s="2" t="s">
        <v>13</v>
      </c>
      <c r="H412" s="1" t="s">
        <v>415</v>
      </c>
      <c r="K412" s="96">
        <f t="shared" si="123"/>
        <v>956.25</v>
      </c>
      <c r="L412" s="96">
        <f t="shared" si="124"/>
        <v>765</v>
      </c>
      <c r="M412" s="96">
        <f t="shared" si="125"/>
        <v>892.5</v>
      </c>
      <c r="N412" s="116">
        <v>271.77</v>
      </c>
      <c r="O412" s="96">
        <f t="shared" si="130"/>
        <v>208.0986237315</v>
      </c>
      <c r="P412" s="96">
        <f t="shared" si="126"/>
        <v>892.5</v>
      </c>
      <c r="Q412" s="89">
        <f t="shared" si="122"/>
        <v>366.8895</v>
      </c>
      <c r="R412" s="96">
        <f t="shared" si="112"/>
        <v>271.77</v>
      </c>
      <c r="S412" s="117">
        <f t="shared" si="127"/>
        <v>208.0986237315</v>
      </c>
      <c r="T412" s="117">
        <f t="shared" si="128"/>
        <v>956.25</v>
      </c>
      <c r="V412" s="96">
        <f t="shared" si="129"/>
        <v>535.5</v>
      </c>
    </row>
    <row r="413" spans="1:22" x14ac:dyDescent="0.25">
      <c r="A413" t="s">
        <v>411</v>
      </c>
      <c r="B413" s="1">
        <v>1</v>
      </c>
      <c r="C413" s="88">
        <v>51727</v>
      </c>
      <c r="D413" s="2">
        <v>1275</v>
      </c>
      <c r="F413" s="2" t="s">
        <v>13</v>
      </c>
      <c r="H413" s="1" t="s">
        <v>415</v>
      </c>
      <c r="K413" s="96">
        <f t="shared" si="123"/>
        <v>956.25</v>
      </c>
      <c r="L413" s="96">
        <f t="shared" si="124"/>
        <v>765</v>
      </c>
      <c r="M413" s="96">
        <f t="shared" si="125"/>
        <v>892.5</v>
      </c>
      <c r="N413" s="116">
        <v>587.55999999999995</v>
      </c>
      <c r="O413" s="96">
        <f t="shared" si="130"/>
        <v>449.90406358199999</v>
      </c>
      <c r="P413" s="96">
        <f t="shared" si="126"/>
        <v>892.5</v>
      </c>
      <c r="Q413" s="89">
        <f t="shared" si="122"/>
        <v>793.20600000000002</v>
      </c>
      <c r="R413" s="96">
        <f t="shared" si="112"/>
        <v>587.55999999999995</v>
      </c>
      <c r="S413" s="117">
        <f t="shared" si="127"/>
        <v>449.90406358199999</v>
      </c>
      <c r="T413" s="117">
        <f t="shared" si="128"/>
        <v>956.25</v>
      </c>
      <c r="V413" s="96">
        <f t="shared" si="129"/>
        <v>535.5</v>
      </c>
    </row>
    <row r="414" spans="1:22" x14ac:dyDescent="0.25">
      <c r="A414" t="s">
        <v>412</v>
      </c>
      <c r="B414" s="1">
        <v>1</v>
      </c>
      <c r="C414" s="88">
        <v>51728</v>
      </c>
      <c r="D414" s="2">
        <v>1275</v>
      </c>
      <c r="F414" s="2" t="s">
        <v>13</v>
      </c>
      <c r="H414" s="1" t="s">
        <v>415</v>
      </c>
      <c r="K414" s="96">
        <f t="shared" si="123"/>
        <v>956.25</v>
      </c>
      <c r="L414" s="96">
        <f t="shared" si="124"/>
        <v>765</v>
      </c>
      <c r="M414" s="96">
        <f t="shared" si="125"/>
        <v>892.5</v>
      </c>
      <c r="N414" s="116">
        <v>587.55999999999995</v>
      </c>
      <c r="O414" s="96">
        <f t="shared" si="130"/>
        <v>449.90406358199999</v>
      </c>
      <c r="P414" s="96">
        <f t="shared" si="126"/>
        <v>892.5</v>
      </c>
      <c r="Q414" s="89">
        <f t="shared" si="122"/>
        <v>793.20600000000002</v>
      </c>
      <c r="R414" s="96">
        <f t="shared" si="112"/>
        <v>587.55999999999995</v>
      </c>
      <c r="S414" s="117">
        <f t="shared" si="127"/>
        <v>449.90406358199999</v>
      </c>
      <c r="T414" s="117">
        <f t="shared" si="128"/>
        <v>956.25</v>
      </c>
      <c r="V414" s="96">
        <f t="shared" si="129"/>
        <v>535.5</v>
      </c>
    </row>
    <row r="415" spans="1:22" x14ac:dyDescent="0.25">
      <c r="A415" t="s">
        <v>390</v>
      </c>
      <c r="B415" s="1">
        <v>1</v>
      </c>
      <c r="C415" s="88">
        <v>51729</v>
      </c>
      <c r="D415" s="2">
        <v>1275</v>
      </c>
      <c r="F415" s="2" t="s">
        <v>13</v>
      </c>
      <c r="H415" s="1" t="s">
        <v>415</v>
      </c>
      <c r="K415" s="96">
        <f t="shared" si="123"/>
        <v>956.25</v>
      </c>
      <c r="L415" s="96">
        <f t="shared" si="124"/>
        <v>765</v>
      </c>
      <c r="M415" s="96">
        <f t="shared" si="125"/>
        <v>892.5</v>
      </c>
      <c r="N415" s="116">
        <v>587.55999999999995</v>
      </c>
      <c r="O415" s="96">
        <f t="shared" si="130"/>
        <v>449.90406358199999</v>
      </c>
      <c r="P415" s="96">
        <f t="shared" si="126"/>
        <v>892.5</v>
      </c>
      <c r="Q415" s="89">
        <f t="shared" si="122"/>
        <v>793.20600000000002</v>
      </c>
      <c r="R415" s="96">
        <f t="shared" si="112"/>
        <v>587.55999999999995</v>
      </c>
      <c r="S415" s="117">
        <f t="shared" si="127"/>
        <v>449.90406358199999</v>
      </c>
      <c r="T415" s="117">
        <f t="shared" si="128"/>
        <v>956.25</v>
      </c>
      <c r="V415" s="96">
        <f t="shared" si="129"/>
        <v>535.5</v>
      </c>
    </row>
    <row r="416" spans="1:22" x14ac:dyDescent="0.25">
      <c r="A416" t="s">
        <v>413</v>
      </c>
      <c r="B416" s="1">
        <v>1</v>
      </c>
      <c r="C416" s="88">
        <v>51741</v>
      </c>
      <c r="D416" s="2">
        <v>305</v>
      </c>
      <c r="F416" s="2" t="s">
        <v>13</v>
      </c>
      <c r="H416" s="1" t="s">
        <v>415</v>
      </c>
      <c r="K416" s="96">
        <f t="shared" si="123"/>
        <v>228.75</v>
      </c>
      <c r="L416" s="96">
        <f t="shared" si="124"/>
        <v>183</v>
      </c>
      <c r="M416" s="96">
        <f t="shared" si="125"/>
        <v>213.5</v>
      </c>
      <c r="N416" s="116">
        <v>142.59</v>
      </c>
      <c r="O416" s="96">
        <f t="shared" si="130"/>
        <v>109.18343731050001</v>
      </c>
      <c r="P416" s="96">
        <f t="shared" si="126"/>
        <v>213.5</v>
      </c>
      <c r="Q416" s="89">
        <f t="shared" si="122"/>
        <v>192.49650000000003</v>
      </c>
      <c r="R416" s="96">
        <f t="shared" si="112"/>
        <v>142.59</v>
      </c>
      <c r="S416" s="117">
        <f t="shared" si="127"/>
        <v>109.18343731050001</v>
      </c>
      <c r="T416" s="117">
        <f t="shared" si="128"/>
        <v>228.75</v>
      </c>
      <c r="V416" s="96">
        <f t="shared" si="129"/>
        <v>128.1</v>
      </c>
    </row>
    <row r="417" spans="1:22" x14ac:dyDescent="0.25">
      <c r="A417" t="s">
        <v>384</v>
      </c>
      <c r="B417" s="1">
        <v>1</v>
      </c>
      <c r="C417" s="88">
        <v>51784</v>
      </c>
      <c r="D417" s="2">
        <v>305</v>
      </c>
      <c r="F417" s="2" t="s">
        <v>13</v>
      </c>
      <c r="H417" s="1" t="s">
        <v>415</v>
      </c>
      <c r="K417" s="96">
        <f t="shared" si="123"/>
        <v>228.75</v>
      </c>
      <c r="L417" s="96">
        <f t="shared" si="124"/>
        <v>183</v>
      </c>
      <c r="M417" s="96">
        <f t="shared" si="125"/>
        <v>213.5</v>
      </c>
      <c r="N417" s="116">
        <v>142.59</v>
      </c>
      <c r="O417" s="96">
        <f t="shared" si="130"/>
        <v>109.18343731050001</v>
      </c>
      <c r="P417" s="96">
        <f t="shared" si="126"/>
        <v>213.5</v>
      </c>
      <c r="Q417" s="89">
        <f t="shared" si="122"/>
        <v>192.49650000000003</v>
      </c>
      <c r="R417" s="96">
        <f t="shared" si="112"/>
        <v>142.59</v>
      </c>
      <c r="S417" s="117">
        <f t="shared" si="127"/>
        <v>109.18343731050001</v>
      </c>
      <c r="T417" s="117">
        <f t="shared" si="128"/>
        <v>228.75</v>
      </c>
      <c r="V417" s="96">
        <f t="shared" si="129"/>
        <v>128.1</v>
      </c>
    </row>
    <row r="418" spans="1:22" x14ac:dyDescent="0.25">
      <c r="A418" t="s">
        <v>386</v>
      </c>
      <c r="B418" s="1">
        <v>1</v>
      </c>
      <c r="C418" s="88">
        <v>51797</v>
      </c>
      <c r="D418" s="2">
        <v>776</v>
      </c>
      <c r="F418" s="2" t="s">
        <v>13</v>
      </c>
      <c r="H418" s="1" t="s">
        <v>415</v>
      </c>
      <c r="K418" s="96">
        <f t="shared" si="123"/>
        <v>582</v>
      </c>
      <c r="L418" s="96">
        <f t="shared" si="124"/>
        <v>465.59999999999997</v>
      </c>
      <c r="M418" s="96">
        <f t="shared" si="125"/>
        <v>543.19999999999993</v>
      </c>
      <c r="N418" s="116">
        <v>0</v>
      </c>
      <c r="O418" s="96">
        <f t="shared" si="130"/>
        <v>0</v>
      </c>
      <c r="P418" s="96">
        <f t="shared" si="126"/>
        <v>543.19999999999993</v>
      </c>
      <c r="Q418" s="89">
        <f t="shared" si="122"/>
        <v>0</v>
      </c>
      <c r="R418" s="96">
        <f t="shared" si="112"/>
        <v>0</v>
      </c>
      <c r="S418" s="117">
        <f t="shared" si="127"/>
        <v>0</v>
      </c>
      <c r="T418" s="117">
        <f t="shared" si="128"/>
        <v>582</v>
      </c>
      <c r="V418" s="96">
        <f t="shared" si="129"/>
        <v>325.92</v>
      </c>
    </row>
    <row r="419" spans="1:22" x14ac:dyDescent="0.25">
      <c r="A419" t="s">
        <v>414</v>
      </c>
      <c r="B419" s="1">
        <v>1</v>
      </c>
      <c r="C419" s="88">
        <v>52000</v>
      </c>
      <c r="D419" s="2">
        <v>1275</v>
      </c>
      <c r="F419" s="2" t="s">
        <v>13</v>
      </c>
      <c r="H419" s="1" t="s">
        <v>415</v>
      </c>
      <c r="K419" s="96">
        <f t="shared" si="123"/>
        <v>956.25</v>
      </c>
      <c r="L419" s="96">
        <f t="shared" si="124"/>
        <v>765</v>
      </c>
      <c r="M419" s="96">
        <f t="shared" si="125"/>
        <v>892.5</v>
      </c>
      <c r="N419" s="116">
        <v>587.55999999999995</v>
      </c>
      <c r="O419" s="96">
        <f t="shared" si="130"/>
        <v>449.90406358199999</v>
      </c>
      <c r="P419" s="96">
        <f t="shared" si="126"/>
        <v>892.5</v>
      </c>
      <c r="Q419" s="89">
        <f t="shared" si="122"/>
        <v>793.20600000000002</v>
      </c>
      <c r="R419" s="96">
        <f t="shared" si="112"/>
        <v>587.55999999999995</v>
      </c>
      <c r="S419" s="117">
        <f t="shared" si="127"/>
        <v>449.90406358199999</v>
      </c>
      <c r="T419" s="117">
        <f t="shared" si="128"/>
        <v>956.25</v>
      </c>
      <c r="V419" s="96">
        <f t="shared" si="129"/>
        <v>535.5</v>
      </c>
    </row>
    <row r="420" spans="1:22" x14ac:dyDescent="0.25">
      <c r="A420" t="s">
        <v>417</v>
      </c>
      <c r="B420" s="1">
        <v>1</v>
      </c>
      <c r="C420" s="88">
        <v>52204</v>
      </c>
      <c r="D420" s="2">
        <v>3815</v>
      </c>
      <c r="F420" s="2" t="s">
        <v>13</v>
      </c>
      <c r="H420" s="1" t="s">
        <v>415</v>
      </c>
      <c r="K420" s="96">
        <f t="shared" si="123"/>
        <v>2861.25</v>
      </c>
      <c r="L420" s="96">
        <f t="shared" si="124"/>
        <v>2289</v>
      </c>
      <c r="M420" s="96">
        <f t="shared" si="125"/>
        <v>2670.5</v>
      </c>
      <c r="N420" s="116">
        <v>1828.65</v>
      </c>
      <c r="O420" s="96">
        <f t="shared" si="130"/>
        <v>1400.2264719675002</v>
      </c>
      <c r="P420" s="96">
        <f t="shared" si="126"/>
        <v>2670.5</v>
      </c>
      <c r="Q420" s="89">
        <f t="shared" si="122"/>
        <v>2468.6775000000002</v>
      </c>
      <c r="R420" s="96">
        <f t="shared" si="112"/>
        <v>1828.65</v>
      </c>
      <c r="S420" s="117">
        <f t="shared" si="127"/>
        <v>1400.2264719675002</v>
      </c>
      <c r="T420" s="117">
        <f t="shared" si="128"/>
        <v>2861.25</v>
      </c>
      <c r="V420" s="96">
        <f t="shared" si="129"/>
        <v>1602.3</v>
      </c>
    </row>
    <row r="421" spans="1:22" x14ac:dyDescent="0.25">
      <c r="A421" t="s">
        <v>418</v>
      </c>
      <c r="B421" s="1">
        <v>1</v>
      </c>
      <c r="C421" s="88">
        <v>52224</v>
      </c>
      <c r="D421" s="2">
        <v>3815</v>
      </c>
      <c r="F421" s="2" t="s">
        <v>13</v>
      </c>
      <c r="H421" s="1" t="s">
        <v>415</v>
      </c>
      <c r="K421" s="96">
        <f t="shared" si="123"/>
        <v>2861.25</v>
      </c>
      <c r="L421" s="96">
        <f t="shared" si="124"/>
        <v>2289</v>
      </c>
      <c r="M421" s="96">
        <f t="shared" si="125"/>
        <v>2670.5</v>
      </c>
      <c r="N421" s="116">
        <v>3140.04</v>
      </c>
      <c r="O421" s="96">
        <f t="shared" si="130"/>
        <v>2404.3787116379999</v>
      </c>
      <c r="P421" s="96">
        <f t="shared" si="126"/>
        <v>2670.5</v>
      </c>
      <c r="Q421" s="89">
        <f t="shared" si="122"/>
        <v>4239.0540000000001</v>
      </c>
      <c r="R421" s="96">
        <f t="shared" si="112"/>
        <v>3140.04</v>
      </c>
      <c r="S421" s="117">
        <f t="shared" si="127"/>
        <v>2404.3787116379999</v>
      </c>
      <c r="T421" s="117">
        <f t="shared" si="128"/>
        <v>2861.25</v>
      </c>
      <c r="V421" s="96">
        <f t="shared" si="129"/>
        <v>1602.3</v>
      </c>
    </row>
    <row r="422" spans="1:22" x14ac:dyDescent="0.25">
      <c r="A422" t="s">
        <v>419</v>
      </c>
      <c r="B422" s="1">
        <v>1</v>
      </c>
      <c r="C422" s="88">
        <v>52287</v>
      </c>
      <c r="D422" s="2">
        <v>3815</v>
      </c>
      <c r="F422" s="2" t="s">
        <v>13</v>
      </c>
      <c r="H422" s="1" t="s">
        <v>415</v>
      </c>
      <c r="K422" s="96">
        <f t="shared" si="123"/>
        <v>2861.25</v>
      </c>
      <c r="L422" s="96">
        <f t="shared" si="124"/>
        <v>2289</v>
      </c>
      <c r="M422" s="96">
        <f t="shared" si="125"/>
        <v>2670.5</v>
      </c>
      <c r="N422" s="116">
        <v>1828.65</v>
      </c>
      <c r="O422" s="96">
        <f t="shared" si="130"/>
        <v>1400.2264719675002</v>
      </c>
      <c r="P422" s="96">
        <f t="shared" si="126"/>
        <v>2670.5</v>
      </c>
      <c r="Q422" s="89">
        <f t="shared" si="122"/>
        <v>2468.6775000000002</v>
      </c>
      <c r="R422" s="96">
        <f t="shared" si="112"/>
        <v>1828.65</v>
      </c>
      <c r="S422" s="117">
        <f t="shared" si="127"/>
        <v>1400.2264719675002</v>
      </c>
      <c r="T422" s="117">
        <f t="shared" si="128"/>
        <v>2861.25</v>
      </c>
      <c r="V422" s="96">
        <f t="shared" si="129"/>
        <v>1602.3</v>
      </c>
    </row>
    <row r="423" spans="1:22" x14ac:dyDescent="0.25">
      <c r="A423" t="s">
        <v>420</v>
      </c>
      <c r="B423" s="1">
        <v>1</v>
      </c>
      <c r="C423" s="88">
        <v>52310</v>
      </c>
      <c r="D423" s="2">
        <v>3815</v>
      </c>
      <c r="F423" s="2" t="s">
        <v>13</v>
      </c>
      <c r="H423" s="1" t="s">
        <v>415</v>
      </c>
      <c r="K423" s="96">
        <f t="shared" si="123"/>
        <v>2861.25</v>
      </c>
      <c r="L423" s="96">
        <f t="shared" si="124"/>
        <v>2289</v>
      </c>
      <c r="M423" s="96">
        <f t="shared" si="125"/>
        <v>2670.5</v>
      </c>
      <c r="N423" s="116">
        <v>1828.65</v>
      </c>
      <c r="O423" s="96">
        <f t="shared" si="130"/>
        <v>1400.2264719675002</v>
      </c>
      <c r="P423" s="96">
        <f t="shared" si="126"/>
        <v>2670.5</v>
      </c>
      <c r="Q423" s="89">
        <f t="shared" si="122"/>
        <v>2468.6775000000002</v>
      </c>
      <c r="R423" s="96">
        <f t="shared" si="112"/>
        <v>1828.65</v>
      </c>
      <c r="S423" s="117">
        <f t="shared" si="127"/>
        <v>1400.2264719675002</v>
      </c>
      <c r="T423" s="117">
        <f t="shared" si="128"/>
        <v>2861.25</v>
      </c>
      <c r="V423" s="96">
        <f t="shared" si="129"/>
        <v>1602.3</v>
      </c>
    </row>
    <row r="424" spans="1:22" x14ac:dyDescent="0.25">
      <c r="A424" t="s">
        <v>421</v>
      </c>
      <c r="B424" s="1">
        <v>1</v>
      </c>
      <c r="C424" s="88">
        <v>52315</v>
      </c>
      <c r="D424" s="2">
        <v>3815</v>
      </c>
      <c r="F424" s="2" t="s">
        <v>13</v>
      </c>
      <c r="H424" s="1" t="s">
        <v>415</v>
      </c>
      <c r="K424" s="96">
        <f t="shared" si="123"/>
        <v>2861.25</v>
      </c>
      <c r="L424" s="96">
        <f t="shared" si="124"/>
        <v>2289</v>
      </c>
      <c r="M424" s="96">
        <f t="shared" si="125"/>
        <v>2670.5</v>
      </c>
      <c r="N424" s="116">
        <v>1828.65</v>
      </c>
      <c r="O424" s="96">
        <f t="shared" si="130"/>
        <v>1400.2264719675002</v>
      </c>
      <c r="P424" s="96">
        <f t="shared" si="126"/>
        <v>2670.5</v>
      </c>
      <c r="Q424" s="89">
        <f t="shared" si="122"/>
        <v>2468.6775000000002</v>
      </c>
      <c r="R424" s="96">
        <f t="shared" si="112"/>
        <v>1828.65</v>
      </c>
      <c r="S424" s="117">
        <f t="shared" si="127"/>
        <v>1400.2264719675002</v>
      </c>
      <c r="T424" s="117">
        <f t="shared" si="128"/>
        <v>2861.25</v>
      </c>
      <c r="V424" s="96">
        <f t="shared" si="129"/>
        <v>1602.3</v>
      </c>
    </row>
    <row r="425" spans="1:22" x14ac:dyDescent="0.25">
      <c r="A425" t="s">
        <v>422</v>
      </c>
      <c r="B425" s="1">
        <v>1</v>
      </c>
      <c r="C425" s="88">
        <v>53605</v>
      </c>
      <c r="D425" s="2">
        <v>3815</v>
      </c>
      <c r="F425" s="2" t="s">
        <v>13</v>
      </c>
      <c r="H425" s="1" t="s">
        <v>415</v>
      </c>
      <c r="K425" s="96">
        <f t="shared" si="123"/>
        <v>2861.25</v>
      </c>
      <c r="L425" s="96">
        <f t="shared" si="124"/>
        <v>2289</v>
      </c>
      <c r="M425" s="96">
        <f t="shared" si="125"/>
        <v>2670.5</v>
      </c>
      <c r="N425" s="116">
        <v>3140.04</v>
      </c>
      <c r="O425" s="96">
        <f t="shared" si="130"/>
        <v>2404.3787116379999</v>
      </c>
      <c r="P425" s="96">
        <f t="shared" si="126"/>
        <v>2670.5</v>
      </c>
      <c r="Q425" s="89">
        <f t="shared" si="122"/>
        <v>4239.0540000000001</v>
      </c>
      <c r="R425" s="96">
        <f t="shared" si="112"/>
        <v>3140.04</v>
      </c>
      <c r="S425" s="117">
        <f t="shared" si="127"/>
        <v>2404.3787116379999</v>
      </c>
      <c r="T425" s="117">
        <f t="shared" si="128"/>
        <v>2861.25</v>
      </c>
      <c r="V425" s="96">
        <f t="shared" si="129"/>
        <v>1602.3</v>
      </c>
    </row>
    <row r="426" spans="1:22" x14ac:dyDescent="0.25">
      <c r="A426" t="s">
        <v>423</v>
      </c>
      <c r="B426" s="1">
        <v>1</v>
      </c>
      <c r="C426" s="88">
        <v>70100</v>
      </c>
      <c r="D426" s="2">
        <v>140</v>
      </c>
      <c r="F426" s="2" t="s">
        <v>13</v>
      </c>
      <c r="H426" s="1" t="s">
        <v>415</v>
      </c>
      <c r="K426" s="96">
        <f t="shared" si="123"/>
        <v>105</v>
      </c>
      <c r="L426" s="96">
        <f t="shared" si="124"/>
        <v>84</v>
      </c>
      <c r="M426" s="96">
        <f t="shared" si="125"/>
        <v>98</v>
      </c>
      <c r="N426" s="116">
        <v>82.61</v>
      </c>
      <c r="O426" s="96">
        <f t="shared" si="130"/>
        <v>63.255794629500002</v>
      </c>
      <c r="P426" s="96">
        <f t="shared" si="126"/>
        <v>98</v>
      </c>
      <c r="Q426" s="89">
        <f t="shared" si="122"/>
        <v>111.52350000000001</v>
      </c>
      <c r="R426" s="96">
        <f t="shared" si="112"/>
        <v>82.61</v>
      </c>
      <c r="S426" s="117">
        <f t="shared" si="127"/>
        <v>63.255794629500002</v>
      </c>
      <c r="T426" s="117">
        <f t="shared" si="128"/>
        <v>105</v>
      </c>
      <c r="V426" s="96">
        <f t="shared" si="129"/>
        <v>58.8</v>
      </c>
    </row>
    <row r="427" spans="1:22" x14ac:dyDescent="0.25">
      <c r="A427" t="s">
        <v>424</v>
      </c>
      <c r="B427" s="1">
        <v>1</v>
      </c>
      <c r="C427" s="88">
        <v>70110</v>
      </c>
      <c r="D427" s="2">
        <v>260</v>
      </c>
      <c r="F427" s="2" t="s">
        <v>13</v>
      </c>
      <c r="H427" s="1" t="s">
        <v>415</v>
      </c>
      <c r="K427" s="96">
        <f t="shared" si="123"/>
        <v>195</v>
      </c>
      <c r="L427" s="96">
        <f t="shared" si="124"/>
        <v>156</v>
      </c>
      <c r="M427" s="96">
        <f t="shared" si="125"/>
        <v>182</v>
      </c>
      <c r="N427" s="116">
        <v>111.19</v>
      </c>
      <c r="O427" s="96">
        <f t="shared" si="130"/>
        <v>85.139956480500004</v>
      </c>
      <c r="P427" s="96">
        <f t="shared" si="126"/>
        <v>182</v>
      </c>
      <c r="Q427" s="89">
        <f t="shared" si="122"/>
        <v>150.10650000000001</v>
      </c>
      <c r="R427" s="96">
        <f t="shared" si="112"/>
        <v>111.19</v>
      </c>
      <c r="S427" s="117">
        <f t="shared" si="127"/>
        <v>85.139956480500004</v>
      </c>
      <c r="T427" s="117">
        <f t="shared" si="128"/>
        <v>195</v>
      </c>
      <c r="V427" s="96">
        <f t="shared" si="129"/>
        <v>109.2</v>
      </c>
    </row>
    <row r="428" spans="1:22" x14ac:dyDescent="0.25">
      <c r="A428" t="s">
        <v>425</v>
      </c>
      <c r="B428" s="1">
        <v>1</v>
      </c>
      <c r="C428" s="88">
        <v>70134</v>
      </c>
      <c r="D428" s="2">
        <v>525</v>
      </c>
      <c r="F428" s="2" t="s">
        <v>13</v>
      </c>
      <c r="H428" s="1" t="s">
        <v>415</v>
      </c>
      <c r="K428" s="96">
        <f t="shared" si="123"/>
        <v>393.75</v>
      </c>
      <c r="L428" s="96">
        <f t="shared" si="124"/>
        <v>315</v>
      </c>
      <c r="M428" s="96">
        <f t="shared" si="125"/>
        <v>367.5</v>
      </c>
      <c r="N428" s="116">
        <v>493.48</v>
      </c>
      <c r="O428" s="96">
        <f t="shared" si="130"/>
        <v>377.86550700600003</v>
      </c>
      <c r="P428" s="96">
        <f t="shared" si="126"/>
        <v>367.5</v>
      </c>
      <c r="Q428" s="89">
        <f t="shared" si="122"/>
        <v>666.19800000000009</v>
      </c>
      <c r="R428" s="96">
        <f t="shared" si="112"/>
        <v>493.48</v>
      </c>
      <c r="S428" s="117">
        <f t="shared" si="127"/>
        <v>377.86550700600003</v>
      </c>
      <c r="T428" s="117">
        <f t="shared" si="128"/>
        <v>393.75</v>
      </c>
      <c r="V428" s="96">
        <f t="shared" si="129"/>
        <v>220.5</v>
      </c>
    </row>
    <row r="429" spans="1:22" x14ac:dyDescent="0.25">
      <c r="A429" t="s">
        <v>426</v>
      </c>
      <c r="B429" s="1">
        <v>1</v>
      </c>
      <c r="C429" s="88">
        <v>70140</v>
      </c>
      <c r="D429" s="2">
        <v>140</v>
      </c>
      <c r="F429" s="2" t="s">
        <v>13</v>
      </c>
      <c r="H429" s="1" t="s">
        <v>415</v>
      </c>
      <c r="K429" s="96">
        <f t="shared" si="123"/>
        <v>105</v>
      </c>
      <c r="L429" s="96">
        <f t="shared" si="124"/>
        <v>84</v>
      </c>
      <c r="M429" s="96">
        <f t="shared" si="125"/>
        <v>98</v>
      </c>
      <c r="N429" s="116">
        <v>82.61</v>
      </c>
      <c r="O429" s="96">
        <f t="shared" si="130"/>
        <v>63.255794629500002</v>
      </c>
      <c r="P429" s="96">
        <f t="shared" si="126"/>
        <v>98</v>
      </c>
      <c r="Q429" s="89">
        <f t="shared" si="122"/>
        <v>111.52350000000001</v>
      </c>
      <c r="R429" s="96">
        <f t="shared" si="112"/>
        <v>82.61</v>
      </c>
      <c r="S429" s="117">
        <f t="shared" si="127"/>
        <v>63.255794629500002</v>
      </c>
      <c r="T429" s="117">
        <f t="shared" si="128"/>
        <v>105</v>
      </c>
      <c r="V429" s="96">
        <f t="shared" si="129"/>
        <v>58.8</v>
      </c>
    </row>
    <row r="430" spans="1:22" x14ac:dyDescent="0.25">
      <c r="A430" t="s">
        <v>427</v>
      </c>
      <c r="B430" s="1">
        <v>1</v>
      </c>
      <c r="C430" s="88">
        <v>70150</v>
      </c>
      <c r="D430" s="2">
        <v>260</v>
      </c>
      <c r="F430" s="2" t="s">
        <v>13</v>
      </c>
      <c r="H430" s="1" t="s">
        <v>415</v>
      </c>
      <c r="K430" s="96">
        <f t="shared" si="123"/>
        <v>195</v>
      </c>
      <c r="L430" s="96">
        <f t="shared" si="124"/>
        <v>156</v>
      </c>
      <c r="M430" s="96">
        <f t="shared" si="125"/>
        <v>182</v>
      </c>
      <c r="N430" s="116">
        <v>111.19</v>
      </c>
      <c r="O430" s="96">
        <f t="shared" si="130"/>
        <v>85.139956480500004</v>
      </c>
      <c r="P430" s="96">
        <f t="shared" si="126"/>
        <v>182</v>
      </c>
      <c r="Q430" s="89">
        <f t="shared" si="122"/>
        <v>150.10650000000001</v>
      </c>
      <c r="R430" s="96">
        <f t="shared" si="112"/>
        <v>111.19</v>
      </c>
      <c r="S430" s="117">
        <f t="shared" si="127"/>
        <v>85.139956480500004</v>
      </c>
      <c r="T430" s="117">
        <f t="shared" si="128"/>
        <v>195</v>
      </c>
      <c r="V430" s="96">
        <f t="shared" si="129"/>
        <v>109.2</v>
      </c>
    </row>
    <row r="431" spans="1:22" x14ac:dyDescent="0.25">
      <c r="A431" t="s">
        <v>428</v>
      </c>
      <c r="B431" s="1">
        <v>1</v>
      </c>
      <c r="C431" s="88">
        <v>70160</v>
      </c>
      <c r="D431" s="2">
        <v>140</v>
      </c>
      <c r="F431" s="2" t="s">
        <v>13</v>
      </c>
      <c r="H431" s="1" t="s">
        <v>415</v>
      </c>
      <c r="K431" s="96">
        <f t="shared" si="123"/>
        <v>105</v>
      </c>
      <c r="L431" s="96">
        <f t="shared" si="124"/>
        <v>84</v>
      </c>
      <c r="M431" s="96">
        <f t="shared" si="125"/>
        <v>98</v>
      </c>
      <c r="N431" s="116">
        <v>82.61</v>
      </c>
      <c r="O431" s="96">
        <f t="shared" si="130"/>
        <v>63.255794629500002</v>
      </c>
      <c r="P431" s="96">
        <f t="shared" si="126"/>
        <v>98</v>
      </c>
      <c r="Q431" s="89">
        <f t="shared" si="122"/>
        <v>111.52350000000001</v>
      </c>
      <c r="R431" s="96">
        <f t="shared" si="112"/>
        <v>82.61</v>
      </c>
      <c r="S431" s="117">
        <f t="shared" si="127"/>
        <v>63.255794629500002</v>
      </c>
      <c r="T431" s="117">
        <f t="shared" si="128"/>
        <v>105</v>
      </c>
      <c r="V431" s="96">
        <f t="shared" si="129"/>
        <v>58.8</v>
      </c>
    </row>
    <row r="432" spans="1:22" x14ac:dyDescent="0.25">
      <c r="A432" t="s">
        <v>429</v>
      </c>
      <c r="B432" s="1">
        <v>1</v>
      </c>
      <c r="C432" s="88">
        <v>70190</v>
      </c>
      <c r="D432" s="2">
        <v>140</v>
      </c>
      <c r="F432" s="2" t="s">
        <v>13</v>
      </c>
      <c r="H432" s="1" t="s">
        <v>415</v>
      </c>
      <c r="K432" s="96">
        <f t="shared" si="123"/>
        <v>105</v>
      </c>
      <c r="L432" s="96">
        <f t="shared" si="124"/>
        <v>84</v>
      </c>
      <c r="M432" s="96">
        <f t="shared" si="125"/>
        <v>98</v>
      </c>
      <c r="N432" s="116">
        <v>82.61</v>
      </c>
      <c r="O432" s="96">
        <f t="shared" si="130"/>
        <v>63.255794629500002</v>
      </c>
      <c r="P432" s="96">
        <f t="shared" si="126"/>
        <v>98</v>
      </c>
      <c r="Q432" s="89">
        <f t="shared" si="122"/>
        <v>111.52350000000001</v>
      </c>
      <c r="R432" s="96">
        <f t="shared" si="112"/>
        <v>82.61</v>
      </c>
      <c r="S432" s="117">
        <f t="shared" si="127"/>
        <v>63.255794629500002</v>
      </c>
      <c r="T432" s="117">
        <f t="shared" si="128"/>
        <v>105</v>
      </c>
      <c r="V432" s="96">
        <f t="shared" si="129"/>
        <v>58.8</v>
      </c>
    </row>
    <row r="433" spans="1:22" x14ac:dyDescent="0.25">
      <c r="A433" t="s">
        <v>430</v>
      </c>
      <c r="B433" s="1">
        <v>1</v>
      </c>
      <c r="C433" s="88">
        <v>70200</v>
      </c>
      <c r="D433" s="2">
        <v>260</v>
      </c>
      <c r="F433" s="2" t="s">
        <v>13</v>
      </c>
      <c r="H433" s="1" t="s">
        <v>415</v>
      </c>
      <c r="K433" s="96">
        <f t="shared" si="123"/>
        <v>195</v>
      </c>
      <c r="L433" s="96">
        <f t="shared" si="124"/>
        <v>156</v>
      </c>
      <c r="M433" s="96">
        <f t="shared" si="125"/>
        <v>182</v>
      </c>
      <c r="N433" s="116">
        <v>111.19</v>
      </c>
      <c r="O433" s="96">
        <f t="shared" si="130"/>
        <v>85.139956480500004</v>
      </c>
      <c r="P433" s="96">
        <f t="shared" si="126"/>
        <v>182</v>
      </c>
      <c r="Q433" s="89">
        <f t="shared" si="122"/>
        <v>150.10650000000001</v>
      </c>
      <c r="R433" s="96">
        <f t="shared" si="112"/>
        <v>111.19</v>
      </c>
      <c r="S433" s="117">
        <f t="shared" si="127"/>
        <v>85.139956480500004</v>
      </c>
      <c r="T433" s="117">
        <f t="shared" si="128"/>
        <v>195</v>
      </c>
      <c r="V433" s="96">
        <f t="shared" si="129"/>
        <v>109.2</v>
      </c>
    </row>
    <row r="434" spans="1:22" x14ac:dyDescent="0.25">
      <c r="A434" t="s">
        <v>431</v>
      </c>
      <c r="B434" s="1">
        <v>1</v>
      </c>
      <c r="C434" s="88">
        <v>70210</v>
      </c>
      <c r="D434" s="2">
        <v>140</v>
      </c>
      <c r="F434" s="2" t="s">
        <v>13</v>
      </c>
      <c r="H434" s="1" t="s">
        <v>415</v>
      </c>
      <c r="K434" s="96">
        <f t="shared" ref="K434:K465" si="131">0.75*D434</f>
        <v>105</v>
      </c>
      <c r="L434" s="96">
        <f t="shared" ref="L434:L465" si="132">0.6*D434</f>
        <v>84</v>
      </c>
      <c r="M434" s="96">
        <f t="shared" ref="M434:M465" si="133">D434*0.7</f>
        <v>98</v>
      </c>
      <c r="N434" s="116">
        <v>82.61</v>
      </c>
      <c r="O434" s="96">
        <f t="shared" si="130"/>
        <v>63.255794629500002</v>
      </c>
      <c r="P434" s="96">
        <f t="shared" ref="P434:P465" si="134">D434*0.7</f>
        <v>98</v>
      </c>
      <c r="Q434" s="89">
        <f t="shared" si="122"/>
        <v>111.52350000000001</v>
      </c>
      <c r="R434" s="96">
        <f t="shared" si="112"/>
        <v>82.61</v>
      </c>
      <c r="S434" s="117">
        <f t="shared" si="127"/>
        <v>63.255794629500002</v>
      </c>
      <c r="T434" s="117">
        <f t="shared" si="128"/>
        <v>105</v>
      </c>
      <c r="V434" s="96">
        <f t="shared" si="129"/>
        <v>58.8</v>
      </c>
    </row>
    <row r="435" spans="1:22" x14ac:dyDescent="0.25">
      <c r="A435" t="s">
        <v>432</v>
      </c>
      <c r="B435" s="1">
        <v>1</v>
      </c>
      <c r="C435" s="88">
        <v>70220</v>
      </c>
      <c r="D435" s="2">
        <v>140</v>
      </c>
      <c r="F435" s="2" t="s">
        <v>13</v>
      </c>
      <c r="H435" s="1" t="s">
        <v>415</v>
      </c>
      <c r="K435" s="96">
        <f t="shared" si="131"/>
        <v>105</v>
      </c>
      <c r="L435" s="96">
        <f t="shared" si="132"/>
        <v>84</v>
      </c>
      <c r="M435" s="96">
        <f t="shared" si="133"/>
        <v>98</v>
      </c>
      <c r="N435" s="116">
        <v>82.61</v>
      </c>
      <c r="O435" s="96">
        <f t="shared" si="130"/>
        <v>63.255794629500002</v>
      </c>
      <c r="P435" s="96">
        <f t="shared" si="134"/>
        <v>98</v>
      </c>
      <c r="Q435" s="89">
        <f t="shared" si="122"/>
        <v>111.52350000000001</v>
      </c>
      <c r="R435" s="96">
        <f t="shared" si="112"/>
        <v>82.61</v>
      </c>
      <c r="S435" s="117">
        <f t="shared" si="127"/>
        <v>63.255794629500002</v>
      </c>
      <c r="T435" s="117">
        <f t="shared" si="128"/>
        <v>105</v>
      </c>
      <c r="V435" s="96">
        <f t="shared" si="129"/>
        <v>58.8</v>
      </c>
    </row>
    <row r="436" spans="1:22" x14ac:dyDescent="0.25">
      <c r="A436" t="s">
        <v>433</v>
      </c>
      <c r="B436" s="1">
        <v>1</v>
      </c>
      <c r="C436" s="88">
        <v>70260</v>
      </c>
      <c r="D436" s="2">
        <v>260</v>
      </c>
      <c r="F436" s="2" t="s">
        <v>13</v>
      </c>
      <c r="H436" s="1" t="s">
        <v>415</v>
      </c>
      <c r="K436" s="96">
        <f t="shared" si="131"/>
        <v>195</v>
      </c>
      <c r="L436" s="96">
        <f t="shared" si="132"/>
        <v>156</v>
      </c>
      <c r="M436" s="96">
        <f t="shared" si="133"/>
        <v>182</v>
      </c>
      <c r="N436" s="116">
        <v>111.19</v>
      </c>
      <c r="O436" s="96">
        <f t="shared" si="130"/>
        <v>85.139956480500004</v>
      </c>
      <c r="P436" s="96">
        <f t="shared" si="134"/>
        <v>182</v>
      </c>
      <c r="Q436" s="89">
        <f t="shared" si="122"/>
        <v>150.10650000000001</v>
      </c>
      <c r="R436" s="96">
        <f t="shared" si="112"/>
        <v>111.19</v>
      </c>
      <c r="S436" s="117">
        <f t="shared" si="127"/>
        <v>85.139956480500004</v>
      </c>
      <c r="T436" s="117">
        <f t="shared" si="128"/>
        <v>195</v>
      </c>
      <c r="V436" s="96">
        <f t="shared" si="129"/>
        <v>109.2</v>
      </c>
    </row>
    <row r="437" spans="1:22" x14ac:dyDescent="0.25">
      <c r="A437" t="s">
        <v>434</v>
      </c>
      <c r="B437" s="1">
        <v>1</v>
      </c>
      <c r="C437" s="88">
        <v>70328</v>
      </c>
      <c r="D437" s="2">
        <v>140</v>
      </c>
      <c r="F437" s="2" t="s">
        <v>13</v>
      </c>
      <c r="H437" s="1" t="s">
        <v>415</v>
      </c>
      <c r="K437" s="96">
        <f t="shared" si="131"/>
        <v>105</v>
      </c>
      <c r="L437" s="96">
        <f t="shared" si="132"/>
        <v>84</v>
      </c>
      <c r="M437" s="96">
        <f t="shared" si="133"/>
        <v>98</v>
      </c>
      <c r="N437" s="116">
        <v>82.61</v>
      </c>
      <c r="O437" s="96">
        <f t="shared" si="130"/>
        <v>63.255794629500002</v>
      </c>
      <c r="P437" s="96">
        <f t="shared" si="134"/>
        <v>98</v>
      </c>
      <c r="Q437" s="89">
        <f t="shared" si="122"/>
        <v>111.52350000000001</v>
      </c>
      <c r="R437" s="96">
        <f t="shared" si="112"/>
        <v>82.61</v>
      </c>
      <c r="S437" s="117">
        <f t="shared" si="127"/>
        <v>63.255794629500002</v>
      </c>
      <c r="T437" s="117">
        <f t="shared" si="128"/>
        <v>105</v>
      </c>
      <c r="V437" s="96">
        <f t="shared" si="129"/>
        <v>58.8</v>
      </c>
    </row>
    <row r="438" spans="1:22" x14ac:dyDescent="0.25">
      <c r="A438" t="s">
        <v>435</v>
      </c>
      <c r="B438" s="1">
        <v>1</v>
      </c>
      <c r="C438" s="88">
        <v>70330</v>
      </c>
      <c r="D438" s="2">
        <v>140</v>
      </c>
      <c r="F438" s="2" t="s">
        <v>13</v>
      </c>
      <c r="H438" s="1" t="s">
        <v>415</v>
      </c>
      <c r="K438" s="96">
        <f t="shared" si="131"/>
        <v>105</v>
      </c>
      <c r="L438" s="96">
        <f t="shared" si="132"/>
        <v>84</v>
      </c>
      <c r="M438" s="96">
        <f t="shared" si="133"/>
        <v>98</v>
      </c>
      <c r="N438" s="116">
        <v>82.61</v>
      </c>
      <c r="O438" s="96">
        <f t="shared" si="130"/>
        <v>63.255794629500002</v>
      </c>
      <c r="P438" s="96">
        <f t="shared" si="134"/>
        <v>98</v>
      </c>
      <c r="Q438" s="89">
        <f t="shared" si="122"/>
        <v>111.52350000000001</v>
      </c>
      <c r="R438" s="96">
        <f t="shared" ref="R438:R501" si="135">N438</f>
        <v>82.61</v>
      </c>
      <c r="S438" s="117">
        <f t="shared" si="127"/>
        <v>63.255794629500002</v>
      </c>
      <c r="T438" s="117">
        <f t="shared" si="128"/>
        <v>105</v>
      </c>
      <c r="V438" s="96">
        <f t="shared" si="129"/>
        <v>58.8</v>
      </c>
    </row>
    <row r="439" spans="1:22" x14ac:dyDescent="0.25">
      <c r="A439" t="s">
        <v>436</v>
      </c>
      <c r="B439" s="1">
        <v>1</v>
      </c>
      <c r="C439" s="88">
        <v>70360</v>
      </c>
      <c r="D439" s="2">
        <v>140</v>
      </c>
      <c r="F439" s="2" t="s">
        <v>13</v>
      </c>
      <c r="H439" s="1" t="s">
        <v>415</v>
      </c>
      <c r="K439" s="96">
        <f t="shared" si="131"/>
        <v>105</v>
      </c>
      <c r="L439" s="96">
        <f t="shared" si="132"/>
        <v>84</v>
      </c>
      <c r="M439" s="96">
        <f t="shared" si="133"/>
        <v>98</v>
      </c>
      <c r="N439" s="116">
        <v>82.61</v>
      </c>
      <c r="O439" s="96">
        <f t="shared" si="130"/>
        <v>63.255794629500002</v>
      </c>
      <c r="P439" s="96">
        <f t="shared" si="134"/>
        <v>98</v>
      </c>
      <c r="Q439" s="89">
        <f t="shared" si="122"/>
        <v>111.52350000000001</v>
      </c>
      <c r="R439" s="96">
        <f t="shared" si="135"/>
        <v>82.61</v>
      </c>
      <c r="S439" s="117">
        <f t="shared" si="127"/>
        <v>63.255794629500002</v>
      </c>
      <c r="T439" s="117">
        <f t="shared" si="128"/>
        <v>105</v>
      </c>
      <c r="V439" s="96">
        <f t="shared" si="129"/>
        <v>58.8</v>
      </c>
    </row>
    <row r="440" spans="1:22" x14ac:dyDescent="0.25">
      <c r="A440" t="s">
        <v>438</v>
      </c>
      <c r="B440" s="1">
        <v>1</v>
      </c>
      <c r="C440" s="88">
        <v>71045</v>
      </c>
      <c r="D440" s="2">
        <v>140</v>
      </c>
      <c r="F440" s="2" t="s">
        <v>13</v>
      </c>
      <c r="H440" s="1" t="s">
        <v>415</v>
      </c>
      <c r="K440" s="96">
        <f t="shared" si="131"/>
        <v>105</v>
      </c>
      <c r="L440" s="96">
        <f t="shared" si="132"/>
        <v>84</v>
      </c>
      <c r="M440" s="96">
        <f t="shared" si="133"/>
        <v>98</v>
      </c>
      <c r="N440" s="116">
        <v>82.61</v>
      </c>
      <c r="O440" s="96">
        <f t="shared" si="130"/>
        <v>63.255794629500002</v>
      </c>
      <c r="P440" s="96">
        <f t="shared" si="134"/>
        <v>98</v>
      </c>
      <c r="Q440" s="89">
        <f t="shared" si="122"/>
        <v>111.52350000000001</v>
      </c>
      <c r="R440" s="96">
        <f t="shared" si="135"/>
        <v>82.61</v>
      </c>
      <c r="S440" s="117">
        <f t="shared" si="127"/>
        <v>63.255794629500002</v>
      </c>
      <c r="T440" s="117">
        <f t="shared" si="128"/>
        <v>105</v>
      </c>
      <c r="V440" s="96">
        <f t="shared" si="129"/>
        <v>58.8</v>
      </c>
    </row>
    <row r="441" spans="1:22" x14ac:dyDescent="0.25">
      <c r="A441" t="s">
        <v>437</v>
      </c>
      <c r="B441" s="1">
        <v>1</v>
      </c>
      <c r="C441" s="88">
        <v>71046</v>
      </c>
      <c r="D441" s="2">
        <v>140</v>
      </c>
      <c r="F441" s="2" t="s">
        <v>13</v>
      </c>
      <c r="H441" s="1" t="s">
        <v>415</v>
      </c>
      <c r="K441" s="96">
        <f t="shared" si="131"/>
        <v>105</v>
      </c>
      <c r="L441" s="96">
        <f t="shared" si="132"/>
        <v>84</v>
      </c>
      <c r="M441" s="96">
        <f t="shared" si="133"/>
        <v>98</v>
      </c>
      <c r="N441" s="116">
        <v>82.61</v>
      </c>
      <c r="O441" s="96">
        <f t="shared" si="130"/>
        <v>63.255794629500002</v>
      </c>
      <c r="P441" s="96">
        <f t="shared" si="134"/>
        <v>98</v>
      </c>
      <c r="Q441" s="89">
        <f t="shared" si="122"/>
        <v>111.52350000000001</v>
      </c>
      <c r="R441" s="96">
        <f t="shared" si="135"/>
        <v>82.61</v>
      </c>
      <c r="S441" s="117">
        <f t="shared" si="127"/>
        <v>63.255794629500002</v>
      </c>
      <c r="T441" s="117">
        <f t="shared" si="128"/>
        <v>105</v>
      </c>
      <c r="V441" s="96">
        <f t="shared" si="129"/>
        <v>58.8</v>
      </c>
    </row>
    <row r="442" spans="1:22" x14ac:dyDescent="0.25">
      <c r="A442" t="s">
        <v>439</v>
      </c>
      <c r="B442" s="1">
        <v>1</v>
      </c>
      <c r="C442" s="88">
        <v>71047</v>
      </c>
      <c r="D442" s="2">
        <v>140</v>
      </c>
      <c r="F442" s="2" t="s">
        <v>13</v>
      </c>
      <c r="H442" s="1" t="s">
        <v>415</v>
      </c>
      <c r="K442" s="96">
        <f t="shared" si="131"/>
        <v>105</v>
      </c>
      <c r="L442" s="96">
        <f t="shared" si="132"/>
        <v>84</v>
      </c>
      <c r="M442" s="96">
        <f t="shared" si="133"/>
        <v>98</v>
      </c>
      <c r="N442" s="116">
        <v>82.61</v>
      </c>
      <c r="O442" s="96">
        <f t="shared" si="130"/>
        <v>63.255794629500002</v>
      </c>
      <c r="P442" s="96">
        <f t="shared" si="134"/>
        <v>98</v>
      </c>
      <c r="Q442" s="89">
        <f t="shared" si="122"/>
        <v>111.52350000000001</v>
      </c>
      <c r="R442" s="96">
        <f t="shared" si="135"/>
        <v>82.61</v>
      </c>
      <c r="S442" s="117">
        <f t="shared" si="127"/>
        <v>63.255794629500002</v>
      </c>
      <c r="T442" s="117">
        <f t="shared" si="128"/>
        <v>105</v>
      </c>
      <c r="V442" s="96">
        <f t="shared" si="129"/>
        <v>58.8</v>
      </c>
    </row>
    <row r="443" spans="1:22" x14ac:dyDescent="0.25">
      <c r="A443" t="s">
        <v>399</v>
      </c>
      <c r="B443" s="1">
        <v>1</v>
      </c>
      <c r="C443" s="88">
        <v>71100</v>
      </c>
      <c r="D443" s="2">
        <v>140</v>
      </c>
      <c r="F443" s="2" t="s">
        <v>13</v>
      </c>
      <c r="H443" s="1" t="s">
        <v>415</v>
      </c>
      <c r="K443" s="96">
        <f t="shared" si="131"/>
        <v>105</v>
      </c>
      <c r="L443" s="96">
        <f t="shared" si="132"/>
        <v>84</v>
      </c>
      <c r="M443" s="96">
        <f t="shared" si="133"/>
        <v>98</v>
      </c>
      <c r="N443" s="116">
        <v>82.61</v>
      </c>
      <c r="O443" s="96">
        <f t="shared" si="130"/>
        <v>63.255794629500002</v>
      </c>
      <c r="P443" s="96">
        <f t="shared" si="134"/>
        <v>98</v>
      </c>
      <c r="Q443" s="89">
        <f t="shared" si="122"/>
        <v>111.52350000000001</v>
      </c>
      <c r="R443" s="96">
        <f t="shared" si="135"/>
        <v>82.61</v>
      </c>
      <c r="S443" s="117">
        <f t="shared" si="127"/>
        <v>63.255794629500002</v>
      </c>
      <c r="T443" s="117">
        <f t="shared" si="128"/>
        <v>105</v>
      </c>
      <c r="V443" s="96">
        <f t="shared" si="129"/>
        <v>58.8</v>
      </c>
    </row>
    <row r="444" spans="1:22" x14ac:dyDescent="0.25">
      <c r="A444" t="s">
        <v>392</v>
      </c>
      <c r="B444" s="1">
        <v>1</v>
      </c>
      <c r="C444" s="88">
        <v>71101</v>
      </c>
      <c r="D444" s="2">
        <v>260</v>
      </c>
      <c r="F444" s="2" t="s">
        <v>13</v>
      </c>
      <c r="H444" s="1" t="s">
        <v>415</v>
      </c>
      <c r="K444" s="96">
        <f t="shared" si="131"/>
        <v>195</v>
      </c>
      <c r="L444" s="96">
        <f t="shared" si="132"/>
        <v>156</v>
      </c>
      <c r="M444" s="96">
        <f t="shared" si="133"/>
        <v>182</v>
      </c>
      <c r="N444" s="116">
        <v>111.19</v>
      </c>
      <c r="O444" s="96">
        <f t="shared" si="130"/>
        <v>85.139956480500004</v>
      </c>
      <c r="P444" s="96">
        <f t="shared" si="134"/>
        <v>182</v>
      </c>
      <c r="Q444" s="89">
        <f t="shared" si="122"/>
        <v>150.10650000000001</v>
      </c>
      <c r="R444" s="96">
        <f t="shared" si="135"/>
        <v>111.19</v>
      </c>
      <c r="S444" s="117">
        <f t="shared" si="127"/>
        <v>85.139956480500004</v>
      </c>
      <c r="T444" s="117">
        <f t="shared" si="128"/>
        <v>195</v>
      </c>
      <c r="V444" s="96">
        <f t="shared" si="129"/>
        <v>109.2</v>
      </c>
    </row>
    <row r="445" spans="1:22" x14ac:dyDescent="0.25">
      <c r="A445" t="s">
        <v>440</v>
      </c>
      <c r="B445" s="1">
        <v>1</v>
      </c>
      <c r="C445" s="88">
        <v>71110</v>
      </c>
      <c r="D445" s="2">
        <v>260</v>
      </c>
      <c r="F445" s="2" t="s">
        <v>13</v>
      </c>
      <c r="H445" s="1" t="s">
        <v>415</v>
      </c>
      <c r="K445" s="96">
        <f t="shared" si="131"/>
        <v>195</v>
      </c>
      <c r="L445" s="96">
        <f t="shared" si="132"/>
        <v>156</v>
      </c>
      <c r="M445" s="96">
        <f t="shared" si="133"/>
        <v>182</v>
      </c>
      <c r="N445" s="116">
        <v>111.19</v>
      </c>
      <c r="O445" s="96">
        <f t="shared" si="130"/>
        <v>85.139956480500004</v>
      </c>
      <c r="P445" s="96">
        <f t="shared" si="134"/>
        <v>182</v>
      </c>
      <c r="Q445" s="89">
        <f t="shared" si="122"/>
        <v>150.10650000000001</v>
      </c>
      <c r="R445" s="96">
        <f t="shared" si="135"/>
        <v>111.19</v>
      </c>
      <c r="S445" s="117">
        <f t="shared" si="127"/>
        <v>85.139956480500004</v>
      </c>
      <c r="T445" s="117">
        <f t="shared" si="128"/>
        <v>195</v>
      </c>
      <c r="V445" s="96">
        <f t="shared" si="129"/>
        <v>109.2</v>
      </c>
    </row>
    <row r="446" spans="1:22" x14ac:dyDescent="0.25">
      <c r="A446" t="s">
        <v>441</v>
      </c>
      <c r="B446" s="1">
        <v>1</v>
      </c>
      <c r="C446" s="88">
        <v>71111</v>
      </c>
      <c r="D446" s="2">
        <v>260</v>
      </c>
      <c r="F446" s="2" t="s">
        <v>13</v>
      </c>
      <c r="H446" s="1" t="s">
        <v>415</v>
      </c>
      <c r="K446" s="96">
        <f t="shared" si="131"/>
        <v>195</v>
      </c>
      <c r="L446" s="96">
        <f t="shared" si="132"/>
        <v>156</v>
      </c>
      <c r="M446" s="96">
        <f t="shared" si="133"/>
        <v>182</v>
      </c>
      <c r="N446" s="116">
        <v>111.19</v>
      </c>
      <c r="O446" s="96">
        <f t="shared" si="130"/>
        <v>85.139956480500004</v>
      </c>
      <c r="P446" s="96">
        <f t="shared" si="134"/>
        <v>182</v>
      </c>
      <c r="Q446" s="89">
        <f t="shared" si="122"/>
        <v>150.10650000000001</v>
      </c>
      <c r="R446" s="96">
        <f t="shared" si="135"/>
        <v>111.19</v>
      </c>
      <c r="S446" s="117">
        <f t="shared" si="127"/>
        <v>85.139956480500004</v>
      </c>
      <c r="T446" s="117">
        <f t="shared" si="128"/>
        <v>195</v>
      </c>
      <c r="V446" s="96">
        <f t="shared" si="129"/>
        <v>109.2</v>
      </c>
    </row>
    <row r="447" spans="1:22" x14ac:dyDescent="0.25">
      <c r="A447" t="s">
        <v>442</v>
      </c>
      <c r="B447" s="1">
        <v>1</v>
      </c>
      <c r="C447" s="88">
        <v>71120</v>
      </c>
      <c r="D447" s="2">
        <v>140</v>
      </c>
      <c r="F447" s="2" t="s">
        <v>13</v>
      </c>
      <c r="H447" s="1" t="s">
        <v>415</v>
      </c>
      <c r="K447" s="96">
        <f t="shared" si="131"/>
        <v>105</v>
      </c>
      <c r="L447" s="96">
        <f t="shared" si="132"/>
        <v>84</v>
      </c>
      <c r="M447" s="96">
        <f t="shared" si="133"/>
        <v>98</v>
      </c>
      <c r="N447" s="116">
        <v>82.61</v>
      </c>
      <c r="O447" s="96">
        <f t="shared" si="130"/>
        <v>63.255794629500002</v>
      </c>
      <c r="P447" s="96">
        <f t="shared" si="134"/>
        <v>98</v>
      </c>
      <c r="Q447" s="89">
        <f t="shared" si="122"/>
        <v>111.52350000000001</v>
      </c>
      <c r="R447" s="96">
        <f t="shared" si="135"/>
        <v>82.61</v>
      </c>
      <c r="S447" s="117">
        <f t="shared" si="127"/>
        <v>63.255794629500002</v>
      </c>
      <c r="T447" s="117">
        <f t="shared" si="128"/>
        <v>105</v>
      </c>
      <c r="V447" s="96">
        <f t="shared" si="129"/>
        <v>58.8</v>
      </c>
    </row>
    <row r="448" spans="1:22" x14ac:dyDescent="0.25">
      <c r="A448" t="s">
        <v>443</v>
      </c>
      <c r="B448" s="1">
        <v>1</v>
      </c>
      <c r="C448" s="88">
        <v>71130</v>
      </c>
      <c r="D448" s="2">
        <v>140</v>
      </c>
      <c r="F448" s="2" t="s">
        <v>13</v>
      </c>
      <c r="H448" s="1" t="s">
        <v>415</v>
      </c>
      <c r="K448" s="96">
        <f t="shared" si="131"/>
        <v>105</v>
      </c>
      <c r="L448" s="96">
        <f t="shared" si="132"/>
        <v>84</v>
      </c>
      <c r="M448" s="96">
        <f t="shared" si="133"/>
        <v>98</v>
      </c>
      <c r="N448" s="116">
        <v>82.61</v>
      </c>
      <c r="O448" s="96">
        <f t="shared" si="130"/>
        <v>63.255794629500002</v>
      </c>
      <c r="P448" s="96">
        <f t="shared" si="134"/>
        <v>98</v>
      </c>
      <c r="Q448" s="89">
        <f t="shared" si="122"/>
        <v>111.52350000000001</v>
      </c>
      <c r="R448" s="96">
        <f t="shared" si="135"/>
        <v>82.61</v>
      </c>
      <c r="S448" s="117">
        <f t="shared" si="127"/>
        <v>63.255794629500002</v>
      </c>
      <c r="T448" s="117">
        <f t="shared" si="128"/>
        <v>105</v>
      </c>
      <c r="V448" s="96">
        <f t="shared" si="129"/>
        <v>58.8</v>
      </c>
    </row>
    <row r="449" spans="1:22" x14ac:dyDescent="0.25">
      <c r="A449" t="s">
        <v>444</v>
      </c>
      <c r="B449" s="1">
        <v>1</v>
      </c>
      <c r="C449" s="88">
        <v>72020</v>
      </c>
      <c r="D449" s="2">
        <v>140</v>
      </c>
      <c r="F449" s="2" t="s">
        <v>13</v>
      </c>
      <c r="H449" s="1" t="s">
        <v>415</v>
      </c>
      <c r="K449" s="96">
        <f t="shared" si="131"/>
        <v>105</v>
      </c>
      <c r="L449" s="96">
        <f t="shared" si="132"/>
        <v>84</v>
      </c>
      <c r="M449" s="96">
        <f t="shared" si="133"/>
        <v>98</v>
      </c>
      <c r="N449" s="116">
        <v>82.61</v>
      </c>
      <c r="O449" s="96">
        <f t="shared" si="130"/>
        <v>63.255794629500002</v>
      </c>
      <c r="P449" s="96">
        <f t="shared" si="134"/>
        <v>98</v>
      </c>
      <c r="Q449" s="89">
        <f t="shared" si="122"/>
        <v>111.52350000000001</v>
      </c>
      <c r="R449" s="96">
        <f t="shared" si="135"/>
        <v>82.61</v>
      </c>
      <c r="S449" s="117">
        <f t="shared" si="127"/>
        <v>63.255794629500002</v>
      </c>
      <c r="T449" s="117">
        <f t="shared" si="128"/>
        <v>105</v>
      </c>
      <c r="V449" s="96">
        <f t="shared" si="129"/>
        <v>58.8</v>
      </c>
    </row>
    <row r="450" spans="1:22" x14ac:dyDescent="0.25">
      <c r="A450" t="s">
        <v>445</v>
      </c>
      <c r="B450" s="1">
        <v>1</v>
      </c>
      <c r="C450" s="88">
        <v>72040</v>
      </c>
      <c r="D450" s="2">
        <v>140</v>
      </c>
      <c r="F450" s="2" t="s">
        <v>13</v>
      </c>
      <c r="H450" s="1" t="s">
        <v>415</v>
      </c>
      <c r="K450" s="96">
        <f t="shared" si="131"/>
        <v>105</v>
      </c>
      <c r="L450" s="96">
        <f t="shared" si="132"/>
        <v>84</v>
      </c>
      <c r="M450" s="96">
        <f t="shared" si="133"/>
        <v>98</v>
      </c>
      <c r="N450" s="116">
        <v>82.61</v>
      </c>
      <c r="O450" s="96">
        <f t="shared" si="130"/>
        <v>63.255794629500002</v>
      </c>
      <c r="P450" s="96">
        <f t="shared" si="134"/>
        <v>98</v>
      </c>
      <c r="Q450" s="89">
        <f t="shared" si="122"/>
        <v>111.52350000000001</v>
      </c>
      <c r="R450" s="96">
        <f t="shared" si="135"/>
        <v>82.61</v>
      </c>
      <c r="S450" s="117">
        <f t="shared" si="127"/>
        <v>63.255794629500002</v>
      </c>
      <c r="T450" s="117">
        <f t="shared" si="128"/>
        <v>105</v>
      </c>
      <c r="V450" s="96">
        <f t="shared" si="129"/>
        <v>58.8</v>
      </c>
    </row>
    <row r="451" spans="1:22" x14ac:dyDescent="0.25">
      <c r="A451" t="s">
        <v>446</v>
      </c>
      <c r="B451" s="1">
        <v>1</v>
      </c>
      <c r="C451" s="88">
        <v>72050</v>
      </c>
      <c r="D451" s="2">
        <v>260</v>
      </c>
      <c r="F451" s="2" t="s">
        <v>13</v>
      </c>
      <c r="H451" s="1" t="s">
        <v>415</v>
      </c>
      <c r="K451" s="96">
        <f t="shared" si="131"/>
        <v>195</v>
      </c>
      <c r="L451" s="96">
        <f t="shared" si="132"/>
        <v>156</v>
      </c>
      <c r="M451" s="96">
        <f t="shared" si="133"/>
        <v>182</v>
      </c>
      <c r="N451" s="116">
        <v>111.19</v>
      </c>
      <c r="O451" s="96">
        <f t="shared" si="130"/>
        <v>85.139956480500004</v>
      </c>
      <c r="P451" s="96">
        <f t="shared" si="134"/>
        <v>182</v>
      </c>
      <c r="Q451" s="89">
        <f t="shared" si="122"/>
        <v>150.10650000000001</v>
      </c>
      <c r="R451" s="96">
        <f t="shared" si="135"/>
        <v>111.19</v>
      </c>
      <c r="S451" s="117">
        <f t="shared" si="127"/>
        <v>85.139956480500004</v>
      </c>
      <c r="T451" s="117">
        <f t="shared" si="128"/>
        <v>195</v>
      </c>
      <c r="V451" s="96">
        <f t="shared" si="129"/>
        <v>109.2</v>
      </c>
    </row>
    <row r="452" spans="1:22" x14ac:dyDescent="0.25">
      <c r="A452" t="s">
        <v>447</v>
      </c>
      <c r="B452" s="1">
        <v>1</v>
      </c>
      <c r="C452" s="88">
        <v>72052</v>
      </c>
      <c r="D452" s="2">
        <v>260</v>
      </c>
      <c r="F452" s="2" t="s">
        <v>13</v>
      </c>
      <c r="H452" s="1" t="s">
        <v>415</v>
      </c>
      <c r="K452" s="96">
        <f t="shared" si="131"/>
        <v>195</v>
      </c>
      <c r="L452" s="96">
        <f t="shared" si="132"/>
        <v>156</v>
      </c>
      <c r="M452" s="96">
        <f t="shared" si="133"/>
        <v>182</v>
      </c>
      <c r="N452" s="116">
        <v>111.19</v>
      </c>
      <c r="O452" s="96">
        <f t="shared" si="130"/>
        <v>85.139956480500004</v>
      </c>
      <c r="P452" s="96">
        <f t="shared" si="134"/>
        <v>182</v>
      </c>
      <c r="Q452" s="89">
        <f t="shared" si="122"/>
        <v>150.10650000000001</v>
      </c>
      <c r="R452" s="96">
        <f t="shared" si="135"/>
        <v>111.19</v>
      </c>
      <c r="S452" s="117">
        <f t="shared" si="127"/>
        <v>85.139956480500004</v>
      </c>
      <c r="T452" s="117">
        <f t="shared" si="128"/>
        <v>195</v>
      </c>
      <c r="V452" s="96">
        <f t="shared" si="129"/>
        <v>109.2</v>
      </c>
    </row>
    <row r="453" spans="1:22" x14ac:dyDescent="0.25">
      <c r="A453" t="s">
        <v>448</v>
      </c>
      <c r="B453" s="1">
        <v>1</v>
      </c>
      <c r="C453" s="88">
        <v>72070</v>
      </c>
      <c r="D453" s="2">
        <v>260</v>
      </c>
      <c r="F453" s="2" t="s">
        <v>13</v>
      </c>
      <c r="H453" s="1" t="s">
        <v>415</v>
      </c>
      <c r="K453" s="96">
        <f t="shared" si="131"/>
        <v>195</v>
      </c>
      <c r="L453" s="96">
        <f t="shared" si="132"/>
        <v>156</v>
      </c>
      <c r="M453" s="96">
        <f t="shared" si="133"/>
        <v>182</v>
      </c>
      <c r="N453" s="116">
        <v>111.19</v>
      </c>
      <c r="O453" s="96">
        <f t="shared" si="130"/>
        <v>85.139956480500004</v>
      </c>
      <c r="P453" s="96">
        <f t="shared" si="134"/>
        <v>182</v>
      </c>
      <c r="Q453" s="89">
        <f t="shared" si="122"/>
        <v>150.10650000000001</v>
      </c>
      <c r="R453" s="96">
        <f t="shared" si="135"/>
        <v>111.19</v>
      </c>
      <c r="S453" s="117">
        <f t="shared" si="127"/>
        <v>85.139956480500004</v>
      </c>
      <c r="T453" s="117">
        <f t="shared" si="128"/>
        <v>195</v>
      </c>
      <c r="V453" s="96">
        <f t="shared" si="129"/>
        <v>109.2</v>
      </c>
    </row>
    <row r="454" spans="1:22" x14ac:dyDescent="0.25">
      <c r="A454" t="s">
        <v>449</v>
      </c>
      <c r="B454" s="1">
        <v>1</v>
      </c>
      <c r="C454" s="88">
        <v>72072</v>
      </c>
      <c r="D454" s="2">
        <v>260</v>
      </c>
      <c r="F454" s="2" t="s">
        <v>13</v>
      </c>
      <c r="H454" s="1" t="s">
        <v>415</v>
      </c>
      <c r="K454" s="96">
        <f t="shared" si="131"/>
        <v>195</v>
      </c>
      <c r="L454" s="96">
        <f t="shared" si="132"/>
        <v>156</v>
      </c>
      <c r="M454" s="96">
        <f t="shared" si="133"/>
        <v>182</v>
      </c>
      <c r="N454" s="116">
        <v>111.19</v>
      </c>
      <c r="O454" s="96">
        <f t="shared" si="130"/>
        <v>85.139956480500004</v>
      </c>
      <c r="P454" s="96">
        <f t="shared" si="134"/>
        <v>182</v>
      </c>
      <c r="Q454" s="89">
        <f t="shared" si="122"/>
        <v>150.10650000000001</v>
      </c>
      <c r="R454" s="96">
        <f t="shared" si="135"/>
        <v>111.19</v>
      </c>
      <c r="S454" s="117">
        <f t="shared" si="127"/>
        <v>85.139956480500004</v>
      </c>
      <c r="T454" s="117">
        <f t="shared" si="128"/>
        <v>195</v>
      </c>
      <c r="V454" s="96">
        <f t="shared" si="129"/>
        <v>109.2</v>
      </c>
    </row>
    <row r="455" spans="1:22" x14ac:dyDescent="0.25">
      <c r="A455" t="s">
        <v>450</v>
      </c>
      <c r="B455" s="1">
        <v>1</v>
      </c>
      <c r="C455" s="88">
        <v>72074</v>
      </c>
      <c r="D455" s="2">
        <v>260</v>
      </c>
      <c r="F455" s="2" t="s">
        <v>13</v>
      </c>
      <c r="H455" s="1" t="s">
        <v>415</v>
      </c>
      <c r="K455" s="96">
        <f t="shared" si="131"/>
        <v>195</v>
      </c>
      <c r="L455" s="96">
        <f t="shared" si="132"/>
        <v>156</v>
      </c>
      <c r="M455" s="96">
        <f t="shared" si="133"/>
        <v>182</v>
      </c>
      <c r="N455" s="116">
        <v>111.19</v>
      </c>
      <c r="O455" s="96">
        <f t="shared" si="130"/>
        <v>85.139956480500004</v>
      </c>
      <c r="P455" s="96">
        <f t="shared" si="134"/>
        <v>182</v>
      </c>
      <c r="Q455" s="89">
        <f t="shared" si="122"/>
        <v>150.10650000000001</v>
      </c>
      <c r="R455" s="96">
        <f t="shared" si="135"/>
        <v>111.19</v>
      </c>
      <c r="S455" s="117">
        <f t="shared" si="127"/>
        <v>85.139956480500004</v>
      </c>
      <c r="T455" s="117">
        <f t="shared" si="128"/>
        <v>195</v>
      </c>
      <c r="V455" s="96">
        <f t="shared" si="129"/>
        <v>109.2</v>
      </c>
    </row>
    <row r="456" spans="1:22" x14ac:dyDescent="0.25">
      <c r="A456" t="s">
        <v>380</v>
      </c>
      <c r="B456" s="1">
        <v>1</v>
      </c>
      <c r="C456" s="88">
        <v>72080</v>
      </c>
      <c r="D456" s="2">
        <v>140</v>
      </c>
      <c r="F456" s="2" t="s">
        <v>13</v>
      </c>
      <c r="H456" s="1" t="s">
        <v>415</v>
      </c>
      <c r="K456" s="96">
        <f t="shared" si="131"/>
        <v>105</v>
      </c>
      <c r="L456" s="96">
        <f t="shared" si="132"/>
        <v>84</v>
      </c>
      <c r="M456" s="96">
        <f t="shared" si="133"/>
        <v>98</v>
      </c>
      <c r="N456" s="116">
        <v>82.61</v>
      </c>
      <c r="O456" s="96">
        <f t="shared" si="130"/>
        <v>63.255794629500002</v>
      </c>
      <c r="P456" s="96">
        <f t="shared" si="134"/>
        <v>98</v>
      </c>
      <c r="Q456" s="89">
        <f t="shared" si="122"/>
        <v>111.52350000000001</v>
      </c>
      <c r="R456" s="96">
        <f t="shared" si="135"/>
        <v>82.61</v>
      </c>
      <c r="S456" s="117">
        <f t="shared" si="127"/>
        <v>63.255794629500002</v>
      </c>
      <c r="T456" s="117">
        <f t="shared" si="128"/>
        <v>105</v>
      </c>
      <c r="V456" s="96">
        <f t="shared" si="129"/>
        <v>58.8</v>
      </c>
    </row>
    <row r="457" spans="1:22" x14ac:dyDescent="0.25">
      <c r="A457" t="s">
        <v>451</v>
      </c>
      <c r="B457" s="1">
        <v>1</v>
      </c>
      <c r="C457" s="88">
        <v>72100</v>
      </c>
      <c r="D457" s="2">
        <v>260</v>
      </c>
      <c r="F457" s="2" t="s">
        <v>13</v>
      </c>
      <c r="H457" s="1" t="s">
        <v>415</v>
      </c>
      <c r="K457" s="96">
        <f t="shared" si="131"/>
        <v>195</v>
      </c>
      <c r="L457" s="96">
        <f t="shared" si="132"/>
        <v>156</v>
      </c>
      <c r="M457" s="96">
        <f t="shared" si="133"/>
        <v>182</v>
      </c>
      <c r="N457" s="116">
        <v>111.19</v>
      </c>
      <c r="O457" s="96">
        <f t="shared" si="130"/>
        <v>85.139956480500004</v>
      </c>
      <c r="P457" s="96">
        <f t="shared" si="134"/>
        <v>182</v>
      </c>
      <c r="Q457" s="89">
        <f t="shared" si="122"/>
        <v>150.10650000000001</v>
      </c>
      <c r="R457" s="96">
        <f t="shared" si="135"/>
        <v>111.19</v>
      </c>
      <c r="S457" s="117">
        <f t="shared" si="127"/>
        <v>85.139956480500004</v>
      </c>
      <c r="T457" s="117">
        <f t="shared" si="128"/>
        <v>195</v>
      </c>
      <c r="V457" s="96">
        <f t="shared" si="129"/>
        <v>109.2</v>
      </c>
    </row>
    <row r="458" spans="1:22" x14ac:dyDescent="0.25">
      <c r="A458" t="s">
        <v>453</v>
      </c>
      <c r="B458" s="1">
        <v>1</v>
      </c>
      <c r="C458" s="88">
        <v>72110</v>
      </c>
      <c r="D458" s="2">
        <v>260</v>
      </c>
      <c r="F458" s="2" t="s">
        <v>13</v>
      </c>
      <c r="H458" s="1" t="s">
        <v>415</v>
      </c>
      <c r="K458" s="96">
        <f t="shared" si="131"/>
        <v>195</v>
      </c>
      <c r="L458" s="96">
        <f t="shared" si="132"/>
        <v>156</v>
      </c>
      <c r="M458" s="96">
        <f t="shared" si="133"/>
        <v>182</v>
      </c>
      <c r="N458" s="116">
        <v>111.19</v>
      </c>
      <c r="O458" s="96">
        <f t="shared" si="130"/>
        <v>85.139956480500004</v>
      </c>
      <c r="P458" s="96">
        <f t="shared" si="134"/>
        <v>182</v>
      </c>
      <c r="Q458" s="89">
        <f t="shared" ref="Q458:Q520" si="136">R458*1.35</f>
        <v>150.10650000000001</v>
      </c>
      <c r="R458" s="96">
        <f t="shared" si="135"/>
        <v>111.19</v>
      </c>
      <c r="S458" s="117">
        <f t="shared" si="127"/>
        <v>85.139956480500004</v>
      </c>
      <c r="T458" s="117">
        <f t="shared" si="128"/>
        <v>195</v>
      </c>
      <c r="V458" s="96">
        <f t="shared" si="129"/>
        <v>109.2</v>
      </c>
    </row>
    <row r="459" spans="1:22" x14ac:dyDescent="0.25">
      <c r="A459" t="s">
        <v>452</v>
      </c>
      <c r="B459" s="1">
        <v>1</v>
      </c>
      <c r="C459" s="88">
        <v>72114</v>
      </c>
      <c r="D459" s="2">
        <v>260</v>
      </c>
      <c r="F459" s="2" t="s">
        <v>13</v>
      </c>
      <c r="H459" s="1" t="s">
        <v>415</v>
      </c>
      <c r="K459" s="96">
        <f t="shared" si="131"/>
        <v>195</v>
      </c>
      <c r="L459" s="96">
        <f t="shared" si="132"/>
        <v>156</v>
      </c>
      <c r="M459" s="96">
        <f t="shared" si="133"/>
        <v>182</v>
      </c>
      <c r="N459" s="116">
        <v>111.19</v>
      </c>
      <c r="O459" s="96">
        <f t="shared" si="130"/>
        <v>85.139956480500004</v>
      </c>
      <c r="P459" s="96">
        <f t="shared" si="134"/>
        <v>182</v>
      </c>
      <c r="Q459" s="89">
        <f t="shared" si="136"/>
        <v>150.10650000000001</v>
      </c>
      <c r="R459" s="96">
        <f t="shared" si="135"/>
        <v>111.19</v>
      </c>
      <c r="S459" s="117">
        <f t="shared" si="127"/>
        <v>85.139956480500004</v>
      </c>
      <c r="T459" s="117">
        <f t="shared" si="128"/>
        <v>195</v>
      </c>
      <c r="V459" s="96">
        <f t="shared" si="129"/>
        <v>109.2</v>
      </c>
    </row>
    <row r="460" spans="1:22" x14ac:dyDescent="0.25">
      <c r="A460" t="s">
        <v>454</v>
      </c>
      <c r="B460" s="1">
        <v>1</v>
      </c>
      <c r="C460" s="88">
        <v>72170</v>
      </c>
      <c r="D460" s="2">
        <v>260</v>
      </c>
      <c r="F460" s="2" t="s">
        <v>13</v>
      </c>
      <c r="H460" s="1" t="s">
        <v>415</v>
      </c>
      <c r="K460" s="96">
        <f t="shared" si="131"/>
        <v>195</v>
      </c>
      <c r="L460" s="96">
        <f t="shared" si="132"/>
        <v>156</v>
      </c>
      <c r="M460" s="96">
        <f t="shared" si="133"/>
        <v>182</v>
      </c>
      <c r="N460" s="116">
        <v>111.19</v>
      </c>
      <c r="O460" s="96">
        <f t="shared" si="130"/>
        <v>85.139956480500004</v>
      </c>
      <c r="P460" s="96">
        <f t="shared" si="134"/>
        <v>182</v>
      </c>
      <c r="Q460" s="89">
        <f t="shared" si="136"/>
        <v>150.10650000000001</v>
      </c>
      <c r="R460" s="96">
        <f t="shared" si="135"/>
        <v>111.19</v>
      </c>
      <c r="S460" s="117">
        <f t="shared" si="127"/>
        <v>85.139956480500004</v>
      </c>
      <c r="T460" s="117">
        <f t="shared" si="128"/>
        <v>195</v>
      </c>
      <c r="V460" s="96">
        <f t="shared" si="129"/>
        <v>109.2</v>
      </c>
    </row>
    <row r="461" spans="1:22" x14ac:dyDescent="0.25">
      <c r="A461" t="s">
        <v>455</v>
      </c>
      <c r="B461" s="1">
        <v>1</v>
      </c>
      <c r="C461" s="88">
        <v>72202</v>
      </c>
      <c r="D461" s="2">
        <v>260</v>
      </c>
      <c r="F461" s="2" t="s">
        <v>13</v>
      </c>
      <c r="H461" s="1" t="s">
        <v>415</v>
      </c>
      <c r="K461" s="96">
        <f t="shared" si="131"/>
        <v>195</v>
      </c>
      <c r="L461" s="96">
        <f t="shared" si="132"/>
        <v>156</v>
      </c>
      <c r="M461" s="96">
        <f t="shared" si="133"/>
        <v>182</v>
      </c>
      <c r="N461" s="116">
        <v>111.19</v>
      </c>
      <c r="O461" s="96">
        <f t="shared" si="130"/>
        <v>85.139956480500004</v>
      </c>
      <c r="P461" s="96">
        <f t="shared" si="134"/>
        <v>182</v>
      </c>
      <c r="Q461" s="89">
        <f t="shared" si="136"/>
        <v>150.10650000000001</v>
      </c>
      <c r="R461" s="96">
        <f t="shared" si="135"/>
        <v>111.19</v>
      </c>
      <c r="S461" s="117">
        <f t="shared" si="127"/>
        <v>85.139956480500004</v>
      </c>
      <c r="T461" s="117">
        <f t="shared" si="128"/>
        <v>195</v>
      </c>
      <c r="V461" s="96">
        <f t="shared" si="129"/>
        <v>109.2</v>
      </c>
    </row>
    <row r="462" spans="1:22" x14ac:dyDescent="0.25">
      <c r="A462" t="s">
        <v>456</v>
      </c>
      <c r="B462" s="1">
        <v>1</v>
      </c>
      <c r="C462" s="88">
        <v>72220</v>
      </c>
      <c r="D462" s="2">
        <v>140</v>
      </c>
      <c r="F462" s="2" t="s">
        <v>13</v>
      </c>
      <c r="H462" s="1" t="s">
        <v>415</v>
      </c>
      <c r="K462" s="96">
        <f t="shared" si="131"/>
        <v>105</v>
      </c>
      <c r="L462" s="96">
        <f t="shared" si="132"/>
        <v>84</v>
      </c>
      <c r="M462" s="96">
        <f t="shared" si="133"/>
        <v>98</v>
      </c>
      <c r="N462" s="116">
        <v>82.61</v>
      </c>
      <c r="O462" s="96">
        <f t="shared" si="130"/>
        <v>63.255794629500002</v>
      </c>
      <c r="P462" s="96">
        <f t="shared" si="134"/>
        <v>98</v>
      </c>
      <c r="Q462" s="89">
        <f t="shared" si="136"/>
        <v>111.52350000000001</v>
      </c>
      <c r="R462" s="96">
        <f t="shared" si="135"/>
        <v>82.61</v>
      </c>
      <c r="S462" s="117">
        <f t="shared" si="127"/>
        <v>63.255794629500002</v>
      </c>
      <c r="T462" s="117">
        <f t="shared" si="128"/>
        <v>105</v>
      </c>
      <c r="V462" s="96">
        <f t="shared" si="129"/>
        <v>58.8</v>
      </c>
    </row>
    <row r="463" spans="1:22" x14ac:dyDescent="0.25">
      <c r="A463" t="s">
        <v>457</v>
      </c>
      <c r="B463" s="1">
        <v>1</v>
      </c>
      <c r="C463" s="88">
        <v>72170</v>
      </c>
      <c r="D463" s="2">
        <v>260</v>
      </c>
      <c r="F463" s="2" t="s">
        <v>13</v>
      </c>
      <c r="H463" s="1" t="s">
        <v>415</v>
      </c>
      <c r="K463" s="96">
        <f t="shared" si="131"/>
        <v>195</v>
      </c>
      <c r="L463" s="96">
        <f t="shared" si="132"/>
        <v>156</v>
      </c>
      <c r="M463" s="96">
        <f t="shared" si="133"/>
        <v>182</v>
      </c>
      <c r="N463" s="116">
        <v>111.19</v>
      </c>
      <c r="O463" s="96">
        <f t="shared" si="130"/>
        <v>85.139956480500004</v>
      </c>
      <c r="P463" s="96">
        <f t="shared" si="134"/>
        <v>182</v>
      </c>
      <c r="Q463" s="89">
        <f t="shared" si="136"/>
        <v>150.10650000000001</v>
      </c>
      <c r="R463" s="96">
        <f t="shared" si="135"/>
        <v>111.19</v>
      </c>
      <c r="S463" s="117">
        <f t="shared" si="127"/>
        <v>85.139956480500004</v>
      </c>
      <c r="T463" s="117">
        <f t="shared" si="128"/>
        <v>195</v>
      </c>
      <c r="V463" s="96">
        <f t="shared" si="129"/>
        <v>109.2</v>
      </c>
    </row>
    <row r="464" spans="1:22" x14ac:dyDescent="0.25">
      <c r="A464" t="s">
        <v>458</v>
      </c>
      <c r="B464" s="1">
        <v>1</v>
      </c>
      <c r="C464" s="88">
        <v>72202</v>
      </c>
      <c r="D464" s="2">
        <v>260</v>
      </c>
      <c r="F464" s="2" t="s">
        <v>13</v>
      </c>
      <c r="H464" s="1" t="s">
        <v>415</v>
      </c>
      <c r="K464" s="96">
        <f t="shared" si="131"/>
        <v>195</v>
      </c>
      <c r="L464" s="96">
        <f t="shared" si="132"/>
        <v>156</v>
      </c>
      <c r="M464" s="96">
        <f t="shared" si="133"/>
        <v>182</v>
      </c>
      <c r="N464" s="116">
        <v>111.19</v>
      </c>
      <c r="O464" s="96">
        <f t="shared" si="130"/>
        <v>85.139956480500004</v>
      </c>
      <c r="P464" s="96">
        <f t="shared" si="134"/>
        <v>182</v>
      </c>
      <c r="Q464" s="89">
        <f t="shared" si="136"/>
        <v>150.10650000000001</v>
      </c>
      <c r="R464" s="96">
        <f t="shared" si="135"/>
        <v>111.19</v>
      </c>
      <c r="S464" s="117">
        <f t="shared" si="127"/>
        <v>85.139956480500004</v>
      </c>
      <c r="T464" s="117">
        <f t="shared" si="128"/>
        <v>195</v>
      </c>
      <c r="V464" s="96">
        <f t="shared" si="129"/>
        <v>109.2</v>
      </c>
    </row>
    <row r="465" spans="1:22" x14ac:dyDescent="0.25">
      <c r="A465" t="s">
        <v>459</v>
      </c>
      <c r="B465" s="1">
        <v>1</v>
      </c>
      <c r="C465" s="88">
        <v>72265</v>
      </c>
      <c r="D465" s="2">
        <v>1535</v>
      </c>
      <c r="F465" s="2" t="s">
        <v>13</v>
      </c>
      <c r="H465" s="1" t="s">
        <v>415</v>
      </c>
      <c r="K465" s="96">
        <f t="shared" si="131"/>
        <v>1151.25</v>
      </c>
      <c r="L465" s="96">
        <f t="shared" si="132"/>
        <v>921</v>
      </c>
      <c r="M465" s="96">
        <f t="shared" si="133"/>
        <v>1074.5</v>
      </c>
      <c r="N465" s="116">
        <v>730.67</v>
      </c>
      <c r="O465" s="96">
        <f t="shared" si="130"/>
        <v>559.48567318649998</v>
      </c>
      <c r="P465" s="96">
        <f t="shared" si="134"/>
        <v>1074.5</v>
      </c>
      <c r="Q465" s="89">
        <f t="shared" si="136"/>
        <v>986.40449999999998</v>
      </c>
      <c r="R465" s="96">
        <f t="shared" si="135"/>
        <v>730.67</v>
      </c>
      <c r="S465" s="117">
        <f t="shared" si="127"/>
        <v>559.48567318649998</v>
      </c>
      <c r="T465" s="117">
        <f t="shared" si="128"/>
        <v>1151.25</v>
      </c>
      <c r="V465" s="96">
        <f t="shared" si="129"/>
        <v>644.69999999999993</v>
      </c>
    </row>
    <row r="466" spans="1:22" x14ac:dyDescent="0.25">
      <c r="A466" t="s">
        <v>460</v>
      </c>
      <c r="B466" s="1">
        <v>1</v>
      </c>
      <c r="C466" s="88">
        <v>72240</v>
      </c>
      <c r="D466" s="2">
        <v>1535</v>
      </c>
      <c r="F466" s="2" t="s">
        <v>13</v>
      </c>
      <c r="H466" s="1" t="s">
        <v>415</v>
      </c>
      <c r="K466" s="96">
        <f t="shared" ref="K466:K497" si="137">0.75*D466</f>
        <v>1151.25</v>
      </c>
      <c r="L466" s="96">
        <f t="shared" ref="L466:L497" si="138">0.6*D466</f>
        <v>921</v>
      </c>
      <c r="M466" s="96">
        <f t="shared" ref="M466:M497" si="139">D466*0.7</f>
        <v>1074.5</v>
      </c>
      <c r="N466" s="116">
        <v>730.67</v>
      </c>
      <c r="O466" s="96">
        <f t="shared" si="130"/>
        <v>559.48567318649998</v>
      </c>
      <c r="P466" s="96">
        <f t="shared" ref="P466:P497" si="140">D466*0.7</f>
        <v>1074.5</v>
      </c>
      <c r="Q466" s="89">
        <f t="shared" si="136"/>
        <v>986.40449999999998</v>
      </c>
      <c r="R466" s="96">
        <f t="shared" si="135"/>
        <v>730.67</v>
      </c>
      <c r="S466" s="117">
        <f t="shared" si="127"/>
        <v>559.48567318649998</v>
      </c>
      <c r="T466" s="117">
        <f t="shared" si="128"/>
        <v>1151.25</v>
      </c>
      <c r="V466" s="96">
        <f t="shared" si="129"/>
        <v>644.69999999999993</v>
      </c>
    </row>
    <row r="467" spans="1:22" x14ac:dyDescent="0.25">
      <c r="A467" t="s">
        <v>461</v>
      </c>
      <c r="B467" s="1">
        <v>1</v>
      </c>
      <c r="C467" s="88">
        <v>72255</v>
      </c>
      <c r="D467" s="2">
        <v>1535</v>
      </c>
      <c r="F467" s="2" t="s">
        <v>13</v>
      </c>
      <c r="H467" s="1" t="s">
        <v>415</v>
      </c>
      <c r="K467" s="96">
        <f t="shared" si="137"/>
        <v>1151.25</v>
      </c>
      <c r="L467" s="96">
        <f t="shared" si="138"/>
        <v>921</v>
      </c>
      <c r="M467" s="96">
        <f t="shared" si="139"/>
        <v>1074.5</v>
      </c>
      <c r="N467" s="116">
        <v>730.67</v>
      </c>
      <c r="O467" s="96">
        <f t="shared" si="130"/>
        <v>559.48567318649998</v>
      </c>
      <c r="P467" s="96">
        <f t="shared" si="140"/>
        <v>1074.5</v>
      </c>
      <c r="Q467" s="89">
        <f t="shared" si="136"/>
        <v>986.40449999999998</v>
      </c>
      <c r="R467" s="96">
        <f t="shared" si="135"/>
        <v>730.67</v>
      </c>
      <c r="S467" s="117">
        <f t="shared" ref="S467:S520" si="141">O467</f>
        <v>559.48567318649998</v>
      </c>
      <c r="T467" s="117">
        <f t="shared" ref="T467:T520" si="142">K467</f>
        <v>1151.25</v>
      </c>
      <c r="V467" s="96">
        <f t="shared" ref="V467:V520" si="143">D467*0.42</f>
        <v>644.69999999999993</v>
      </c>
    </row>
    <row r="468" spans="1:22" x14ac:dyDescent="0.25">
      <c r="A468" t="s">
        <v>462</v>
      </c>
      <c r="B468" s="1">
        <v>1</v>
      </c>
      <c r="C468" s="88">
        <v>72200</v>
      </c>
      <c r="D468" s="2">
        <v>260</v>
      </c>
      <c r="F468" s="2" t="s">
        <v>13</v>
      </c>
      <c r="H468" s="1" t="s">
        <v>415</v>
      </c>
      <c r="K468" s="96">
        <f t="shared" si="137"/>
        <v>195</v>
      </c>
      <c r="L468" s="96">
        <f t="shared" si="138"/>
        <v>156</v>
      </c>
      <c r="M468" s="96">
        <f t="shared" si="139"/>
        <v>182</v>
      </c>
      <c r="N468" s="116">
        <v>111.19</v>
      </c>
      <c r="O468" s="96">
        <f t="shared" si="130"/>
        <v>85.139956480500004</v>
      </c>
      <c r="P468" s="96">
        <f t="shared" si="140"/>
        <v>182</v>
      </c>
      <c r="Q468" s="89">
        <f t="shared" si="136"/>
        <v>150.10650000000001</v>
      </c>
      <c r="R468" s="96">
        <f t="shared" si="135"/>
        <v>111.19</v>
      </c>
      <c r="S468" s="117">
        <f t="shared" si="141"/>
        <v>85.139956480500004</v>
      </c>
      <c r="T468" s="117">
        <f t="shared" si="142"/>
        <v>195</v>
      </c>
      <c r="V468" s="96">
        <f t="shared" si="143"/>
        <v>109.2</v>
      </c>
    </row>
    <row r="469" spans="1:22" x14ac:dyDescent="0.25">
      <c r="A469" t="s">
        <v>464</v>
      </c>
      <c r="B469" s="1">
        <v>1</v>
      </c>
      <c r="C469" s="88">
        <v>73000</v>
      </c>
      <c r="D469" s="89">
        <v>140</v>
      </c>
      <c r="F469" s="2" t="s">
        <v>13</v>
      </c>
      <c r="H469" s="1" t="s">
        <v>415</v>
      </c>
      <c r="K469" s="96">
        <f t="shared" si="137"/>
        <v>105</v>
      </c>
      <c r="L469" s="96">
        <f t="shared" si="138"/>
        <v>84</v>
      </c>
      <c r="M469" s="96">
        <f t="shared" si="139"/>
        <v>98</v>
      </c>
      <c r="N469" s="116">
        <v>82.61</v>
      </c>
      <c r="O469" s="96">
        <f t="shared" ref="O469:O520" si="144">0.76571595*N469</f>
        <v>63.255794629500002</v>
      </c>
      <c r="P469" s="96">
        <f t="shared" si="140"/>
        <v>98</v>
      </c>
      <c r="Q469" s="89">
        <f t="shared" si="136"/>
        <v>111.52350000000001</v>
      </c>
      <c r="R469" s="96">
        <f t="shared" si="135"/>
        <v>82.61</v>
      </c>
      <c r="S469" s="117">
        <f t="shared" si="141"/>
        <v>63.255794629500002</v>
      </c>
      <c r="T469" s="117">
        <f t="shared" si="142"/>
        <v>105</v>
      </c>
      <c r="V469" s="96">
        <f t="shared" si="143"/>
        <v>58.8</v>
      </c>
    </row>
    <row r="470" spans="1:22" x14ac:dyDescent="0.25">
      <c r="A470" t="s">
        <v>463</v>
      </c>
      <c r="B470" s="1">
        <v>1</v>
      </c>
      <c r="C470" s="88">
        <v>73010</v>
      </c>
      <c r="D470" s="89">
        <v>260</v>
      </c>
      <c r="F470" s="2" t="s">
        <v>13</v>
      </c>
      <c r="H470" s="1" t="s">
        <v>415</v>
      </c>
      <c r="K470" s="96">
        <f t="shared" si="137"/>
        <v>195</v>
      </c>
      <c r="L470" s="96">
        <f t="shared" si="138"/>
        <v>156</v>
      </c>
      <c r="M470" s="96">
        <f t="shared" si="139"/>
        <v>182</v>
      </c>
      <c r="N470" s="116">
        <v>111.19</v>
      </c>
      <c r="O470" s="96">
        <f t="shared" si="144"/>
        <v>85.139956480500004</v>
      </c>
      <c r="P470" s="96">
        <f t="shared" si="140"/>
        <v>182</v>
      </c>
      <c r="Q470" s="89">
        <f t="shared" si="136"/>
        <v>150.10650000000001</v>
      </c>
      <c r="R470" s="96">
        <f t="shared" si="135"/>
        <v>111.19</v>
      </c>
      <c r="S470" s="117">
        <f t="shared" si="141"/>
        <v>85.139956480500004</v>
      </c>
      <c r="T470" s="117">
        <f t="shared" si="142"/>
        <v>195</v>
      </c>
      <c r="V470" s="96">
        <f t="shared" si="143"/>
        <v>109.2</v>
      </c>
    </row>
    <row r="471" spans="1:22" x14ac:dyDescent="0.25">
      <c r="A471" t="s">
        <v>465</v>
      </c>
      <c r="B471" s="1">
        <v>1</v>
      </c>
      <c r="C471" s="88">
        <v>73020</v>
      </c>
      <c r="D471" s="89">
        <v>140</v>
      </c>
      <c r="F471" s="2" t="s">
        <v>13</v>
      </c>
      <c r="H471" s="1" t="s">
        <v>415</v>
      </c>
      <c r="K471" s="96">
        <f t="shared" si="137"/>
        <v>105</v>
      </c>
      <c r="L471" s="96">
        <f t="shared" si="138"/>
        <v>84</v>
      </c>
      <c r="M471" s="96">
        <f t="shared" si="139"/>
        <v>98</v>
      </c>
      <c r="N471" s="116">
        <v>82.61</v>
      </c>
      <c r="O471" s="96">
        <f t="shared" si="144"/>
        <v>63.255794629500002</v>
      </c>
      <c r="P471" s="96">
        <f t="shared" si="140"/>
        <v>98</v>
      </c>
      <c r="Q471" s="89">
        <f t="shared" si="136"/>
        <v>111.52350000000001</v>
      </c>
      <c r="R471" s="96">
        <f t="shared" si="135"/>
        <v>82.61</v>
      </c>
      <c r="S471" s="117">
        <f t="shared" si="141"/>
        <v>63.255794629500002</v>
      </c>
      <c r="T471" s="117">
        <f t="shared" si="142"/>
        <v>105</v>
      </c>
      <c r="V471" s="96">
        <f t="shared" si="143"/>
        <v>58.8</v>
      </c>
    </row>
    <row r="472" spans="1:22" x14ac:dyDescent="0.25">
      <c r="A472" t="s">
        <v>466</v>
      </c>
      <c r="B472" s="1">
        <v>1</v>
      </c>
      <c r="C472" s="88">
        <v>73030</v>
      </c>
      <c r="D472" s="2">
        <v>140</v>
      </c>
      <c r="F472" s="2" t="s">
        <v>13</v>
      </c>
      <c r="H472" s="1" t="s">
        <v>415</v>
      </c>
      <c r="K472" s="96">
        <f t="shared" si="137"/>
        <v>105</v>
      </c>
      <c r="L472" s="96">
        <f t="shared" si="138"/>
        <v>84</v>
      </c>
      <c r="M472" s="96">
        <f t="shared" si="139"/>
        <v>98</v>
      </c>
      <c r="N472" s="116">
        <v>82.61</v>
      </c>
      <c r="O472" s="96">
        <f t="shared" si="144"/>
        <v>63.255794629500002</v>
      </c>
      <c r="P472" s="96">
        <f t="shared" si="140"/>
        <v>98</v>
      </c>
      <c r="Q472" s="89">
        <f t="shared" si="136"/>
        <v>111.52350000000001</v>
      </c>
      <c r="R472" s="96">
        <f t="shared" si="135"/>
        <v>82.61</v>
      </c>
      <c r="S472" s="117">
        <f t="shared" si="141"/>
        <v>63.255794629500002</v>
      </c>
      <c r="T472" s="117">
        <f t="shared" si="142"/>
        <v>105</v>
      </c>
      <c r="V472" s="96">
        <f t="shared" si="143"/>
        <v>58.8</v>
      </c>
    </row>
    <row r="473" spans="1:22" x14ac:dyDescent="0.25">
      <c r="A473" t="s">
        <v>467</v>
      </c>
      <c r="B473" s="1">
        <v>1</v>
      </c>
      <c r="C473" s="88">
        <v>73050</v>
      </c>
      <c r="D473" s="89">
        <v>140</v>
      </c>
      <c r="F473" s="2" t="s">
        <v>13</v>
      </c>
      <c r="H473" s="1" t="s">
        <v>415</v>
      </c>
      <c r="K473" s="96">
        <f t="shared" si="137"/>
        <v>105</v>
      </c>
      <c r="L473" s="96">
        <f t="shared" si="138"/>
        <v>84</v>
      </c>
      <c r="M473" s="96">
        <f t="shared" si="139"/>
        <v>98</v>
      </c>
      <c r="N473" s="116">
        <v>82.61</v>
      </c>
      <c r="O473" s="96">
        <f t="shared" si="144"/>
        <v>63.255794629500002</v>
      </c>
      <c r="P473" s="96">
        <f t="shared" si="140"/>
        <v>98</v>
      </c>
      <c r="Q473" s="89">
        <f t="shared" si="136"/>
        <v>111.52350000000001</v>
      </c>
      <c r="R473" s="96">
        <f t="shared" si="135"/>
        <v>82.61</v>
      </c>
      <c r="S473" s="117">
        <f t="shared" si="141"/>
        <v>63.255794629500002</v>
      </c>
      <c r="T473" s="117">
        <f t="shared" si="142"/>
        <v>105</v>
      </c>
      <c r="V473" s="96">
        <f t="shared" si="143"/>
        <v>58.8</v>
      </c>
    </row>
    <row r="474" spans="1:22" x14ac:dyDescent="0.25">
      <c r="A474" t="s">
        <v>468</v>
      </c>
      <c r="B474" s="1">
        <v>1</v>
      </c>
      <c r="C474" s="88">
        <v>73060</v>
      </c>
      <c r="D474" s="2">
        <v>140</v>
      </c>
      <c r="F474" s="2" t="s">
        <v>13</v>
      </c>
      <c r="H474" s="1" t="s">
        <v>415</v>
      </c>
      <c r="K474" s="96">
        <f t="shared" si="137"/>
        <v>105</v>
      </c>
      <c r="L474" s="96">
        <f t="shared" si="138"/>
        <v>84</v>
      </c>
      <c r="M474" s="96">
        <f t="shared" si="139"/>
        <v>98</v>
      </c>
      <c r="N474" s="116">
        <v>82.61</v>
      </c>
      <c r="O474" s="96">
        <f t="shared" si="144"/>
        <v>63.255794629500002</v>
      </c>
      <c r="P474" s="96">
        <f t="shared" si="140"/>
        <v>98</v>
      </c>
      <c r="Q474" s="89">
        <f t="shared" si="136"/>
        <v>111.52350000000001</v>
      </c>
      <c r="R474" s="96">
        <f t="shared" si="135"/>
        <v>82.61</v>
      </c>
      <c r="S474" s="117">
        <f t="shared" si="141"/>
        <v>63.255794629500002</v>
      </c>
      <c r="T474" s="117">
        <f t="shared" si="142"/>
        <v>105</v>
      </c>
      <c r="V474" s="96">
        <f t="shared" si="143"/>
        <v>58.8</v>
      </c>
    </row>
    <row r="475" spans="1:22" x14ac:dyDescent="0.25">
      <c r="A475" t="s">
        <v>469</v>
      </c>
      <c r="B475" s="1">
        <v>1</v>
      </c>
      <c r="C475" s="88">
        <v>73070</v>
      </c>
      <c r="D475" s="89">
        <v>140</v>
      </c>
      <c r="F475" s="2" t="s">
        <v>13</v>
      </c>
      <c r="H475" s="1" t="s">
        <v>415</v>
      </c>
      <c r="K475" s="96">
        <f t="shared" si="137"/>
        <v>105</v>
      </c>
      <c r="L475" s="96">
        <f t="shared" si="138"/>
        <v>84</v>
      </c>
      <c r="M475" s="96">
        <f t="shared" si="139"/>
        <v>98</v>
      </c>
      <c r="N475" s="116">
        <v>82.61</v>
      </c>
      <c r="O475" s="96">
        <f t="shared" si="144"/>
        <v>63.255794629500002</v>
      </c>
      <c r="P475" s="96">
        <f t="shared" si="140"/>
        <v>98</v>
      </c>
      <c r="Q475" s="89">
        <f t="shared" si="136"/>
        <v>111.52350000000001</v>
      </c>
      <c r="R475" s="96">
        <f t="shared" si="135"/>
        <v>82.61</v>
      </c>
      <c r="S475" s="117">
        <f t="shared" si="141"/>
        <v>63.255794629500002</v>
      </c>
      <c r="T475" s="117">
        <f t="shared" si="142"/>
        <v>105</v>
      </c>
      <c r="V475" s="96">
        <f t="shared" si="143"/>
        <v>58.8</v>
      </c>
    </row>
    <row r="476" spans="1:22" x14ac:dyDescent="0.25">
      <c r="A476" t="s">
        <v>470</v>
      </c>
      <c r="B476" s="1">
        <v>1</v>
      </c>
      <c r="C476" s="88">
        <v>73080</v>
      </c>
      <c r="D476" s="2">
        <v>140</v>
      </c>
      <c r="F476" s="2" t="s">
        <v>13</v>
      </c>
      <c r="H476" s="1" t="s">
        <v>415</v>
      </c>
      <c r="K476" s="96">
        <f t="shared" si="137"/>
        <v>105</v>
      </c>
      <c r="L476" s="96">
        <f t="shared" si="138"/>
        <v>84</v>
      </c>
      <c r="M476" s="96">
        <f t="shared" si="139"/>
        <v>98</v>
      </c>
      <c r="N476" s="116">
        <v>82.61</v>
      </c>
      <c r="O476" s="96">
        <f t="shared" si="144"/>
        <v>63.255794629500002</v>
      </c>
      <c r="P476" s="96">
        <f t="shared" si="140"/>
        <v>98</v>
      </c>
      <c r="Q476" s="89">
        <f t="shared" si="136"/>
        <v>111.52350000000001</v>
      </c>
      <c r="R476" s="96">
        <f t="shared" si="135"/>
        <v>82.61</v>
      </c>
      <c r="S476" s="117">
        <f t="shared" si="141"/>
        <v>63.255794629500002</v>
      </c>
      <c r="T476" s="117">
        <f t="shared" si="142"/>
        <v>105</v>
      </c>
      <c r="V476" s="96">
        <f t="shared" si="143"/>
        <v>58.8</v>
      </c>
    </row>
    <row r="477" spans="1:22" x14ac:dyDescent="0.25">
      <c r="A477" t="s">
        <v>398</v>
      </c>
      <c r="B477" s="1">
        <v>1</v>
      </c>
      <c r="C477" s="88">
        <v>73090</v>
      </c>
      <c r="D477" s="2">
        <v>140</v>
      </c>
      <c r="F477" s="2" t="s">
        <v>13</v>
      </c>
      <c r="H477" s="1" t="s">
        <v>415</v>
      </c>
      <c r="K477" s="96">
        <f t="shared" si="137"/>
        <v>105</v>
      </c>
      <c r="L477" s="96">
        <f t="shared" si="138"/>
        <v>84</v>
      </c>
      <c r="M477" s="96">
        <f t="shared" si="139"/>
        <v>98</v>
      </c>
      <c r="N477" s="116">
        <v>82.61</v>
      </c>
      <c r="O477" s="96">
        <f t="shared" si="144"/>
        <v>63.255794629500002</v>
      </c>
      <c r="P477" s="96">
        <f t="shared" si="140"/>
        <v>98</v>
      </c>
      <c r="Q477" s="89">
        <f t="shared" si="136"/>
        <v>111.52350000000001</v>
      </c>
      <c r="R477" s="96">
        <f t="shared" si="135"/>
        <v>82.61</v>
      </c>
      <c r="S477" s="117">
        <f t="shared" si="141"/>
        <v>63.255794629500002</v>
      </c>
      <c r="T477" s="117">
        <f t="shared" si="142"/>
        <v>105</v>
      </c>
      <c r="V477" s="96">
        <f t="shared" si="143"/>
        <v>58.8</v>
      </c>
    </row>
    <row r="478" spans="1:22" x14ac:dyDescent="0.25">
      <c r="A478" t="s">
        <v>471</v>
      </c>
      <c r="B478" s="1">
        <v>1</v>
      </c>
      <c r="C478" s="88">
        <v>73100</v>
      </c>
      <c r="D478" s="2">
        <v>140</v>
      </c>
      <c r="F478" s="2" t="s">
        <v>13</v>
      </c>
      <c r="H478" s="1" t="s">
        <v>415</v>
      </c>
      <c r="K478" s="96">
        <f t="shared" si="137"/>
        <v>105</v>
      </c>
      <c r="L478" s="96">
        <f t="shared" si="138"/>
        <v>84</v>
      </c>
      <c r="M478" s="96">
        <f t="shared" si="139"/>
        <v>98</v>
      </c>
      <c r="N478" s="116">
        <v>82.61</v>
      </c>
      <c r="O478" s="96">
        <f t="shared" si="144"/>
        <v>63.255794629500002</v>
      </c>
      <c r="P478" s="96">
        <f t="shared" si="140"/>
        <v>98</v>
      </c>
      <c r="Q478" s="89">
        <f t="shared" si="136"/>
        <v>111.52350000000001</v>
      </c>
      <c r="R478" s="96">
        <f t="shared" si="135"/>
        <v>82.61</v>
      </c>
      <c r="S478" s="117">
        <f t="shared" si="141"/>
        <v>63.255794629500002</v>
      </c>
      <c r="T478" s="117">
        <f t="shared" si="142"/>
        <v>105</v>
      </c>
      <c r="V478" s="96">
        <f t="shared" si="143"/>
        <v>58.8</v>
      </c>
    </row>
    <row r="479" spans="1:22" x14ac:dyDescent="0.25">
      <c r="A479" t="s">
        <v>379</v>
      </c>
      <c r="B479" s="1">
        <v>1</v>
      </c>
      <c r="C479" s="88">
        <v>73110</v>
      </c>
      <c r="D479" s="2">
        <v>140</v>
      </c>
      <c r="F479" s="2" t="s">
        <v>13</v>
      </c>
      <c r="H479" s="1" t="s">
        <v>415</v>
      </c>
      <c r="K479" s="96">
        <f t="shared" si="137"/>
        <v>105</v>
      </c>
      <c r="L479" s="96">
        <f t="shared" si="138"/>
        <v>84</v>
      </c>
      <c r="M479" s="96">
        <f t="shared" si="139"/>
        <v>98</v>
      </c>
      <c r="N479" s="116">
        <v>82.61</v>
      </c>
      <c r="O479" s="96">
        <f t="shared" si="144"/>
        <v>63.255794629500002</v>
      </c>
      <c r="P479" s="96">
        <f t="shared" si="140"/>
        <v>98</v>
      </c>
      <c r="Q479" s="89">
        <f t="shared" si="136"/>
        <v>111.52350000000001</v>
      </c>
      <c r="R479" s="96">
        <f t="shared" si="135"/>
        <v>82.61</v>
      </c>
      <c r="S479" s="117">
        <f t="shared" si="141"/>
        <v>63.255794629500002</v>
      </c>
      <c r="T479" s="117">
        <f t="shared" si="142"/>
        <v>105</v>
      </c>
      <c r="V479" s="96">
        <f t="shared" si="143"/>
        <v>58.8</v>
      </c>
    </row>
    <row r="480" spans="1:22" x14ac:dyDescent="0.25">
      <c r="A480" t="s">
        <v>472</v>
      </c>
      <c r="B480" s="1">
        <v>1</v>
      </c>
      <c r="C480" s="88">
        <v>73120</v>
      </c>
      <c r="D480" s="2">
        <v>140</v>
      </c>
      <c r="F480" s="2" t="s">
        <v>13</v>
      </c>
      <c r="H480" s="1" t="s">
        <v>415</v>
      </c>
      <c r="K480" s="96">
        <f t="shared" si="137"/>
        <v>105</v>
      </c>
      <c r="L480" s="96">
        <f t="shared" si="138"/>
        <v>84</v>
      </c>
      <c r="M480" s="96">
        <f t="shared" si="139"/>
        <v>98</v>
      </c>
      <c r="N480" s="116">
        <v>82.61</v>
      </c>
      <c r="O480" s="96">
        <f t="shared" si="144"/>
        <v>63.255794629500002</v>
      </c>
      <c r="P480" s="96">
        <f t="shared" si="140"/>
        <v>98</v>
      </c>
      <c r="Q480" s="89">
        <f t="shared" si="136"/>
        <v>111.52350000000001</v>
      </c>
      <c r="R480" s="96">
        <f t="shared" si="135"/>
        <v>82.61</v>
      </c>
      <c r="S480" s="117">
        <f t="shared" si="141"/>
        <v>63.255794629500002</v>
      </c>
      <c r="T480" s="117">
        <f t="shared" si="142"/>
        <v>105</v>
      </c>
      <c r="V480" s="96">
        <f t="shared" si="143"/>
        <v>58.8</v>
      </c>
    </row>
    <row r="481" spans="1:22" x14ac:dyDescent="0.25">
      <c r="A481" t="s">
        <v>393</v>
      </c>
      <c r="B481" s="1">
        <v>1</v>
      </c>
      <c r="C481" s="88">
        <v>73130</v>
      </c>
      <c r="D481" s="2">
        <v>140</v>
      </c>
      <c r="F481" s="2" t="s">
        <v>13</v>
      </c>
      <c r="H481" s="1" t="s">
        <v>415</v>
      </c>
      <c r="K481" s="96">
        <f t="shared" si="137"/>
        <v>105</v>
      </c>
      <c r="L481" s="96">
        <f t="shared" si="138"/>
        <v>84</v>
      </c>
      <c r="M481" s="96">
        <f t="shared" si="139"/>
        <v>98</v>
      </c>
      <c r="N481" s="116">
        <v>82.61</v>
      </c>
      <c r="O481" s="96">
        <f t="shared" si="144"/>
        <v>63.255794629500002</v>
      </c>
      <c r="P481" s="96">
        <f t="shared" si="140"/>
        <v>98</v>
      </c>
      <c r="Q481" s="89">
        <f t="shared" si="136"/>
        <v>111.52350000000001</v>
      </c>
      <c r="R481" s="96">
        <f t="shared" si="135"/>
        <v>82.61</v>
      </c>
      <c r="S481" s="117">
        <f t="shared" si="141"/>
        <v>63.255794629500002</v>
      </c>
      <c r="T481" s="117">
        <f t="shared" si="142"/>
        <v>105</v>
      </c>
      <c r="V481" s="96">
        <f t="shared" si="143"/>
        <v>58.8</v>
      </c>
    </row>
    <row r="482" spans="1:22" x14ac:dyDescent="0.25">
      <c r="A482" t="s">
        <v>473</v>
      </c>
      <c r="B482" s="1">
        <v>1</v>
      </c>
      <c r="C482" s="88">
        <v>73140</v>
      </c>
      <c r="D482" s="2">
        <v>320</v>
      </c>
      <c r="F482" s="2" t="s">
        <v>13</v>
      </c>
      <c r="H482" s="1" t="s">
        <v>415</v>
      </c>
      <c r="K482" s="96">
        <f t="shared" si="137"/>
        <v>240</v>
      </c>
      <c r="L482" s="96">
        <f t="shared" si="138"/>
        <v>192</v>
      </c>
      <c r="M482" s="96">
        <f t="shared" si="139"/>
        <v>224</v>
      </c>
      <c r="N482" s="116">
        <v>82.61</v>
      </c>
      <c r="O482" s="96">
        <f t="shared" si="144"/>
        <v>63.255794629500002</v>
      </c>
      <c r="P482" s="96">
        <f t="shared" si="140"/>
        <v>224</v>
      </c>
      <c r="Q482" s="89">
        <f t="shared" si="136"/>
        <v>111.52350000000001</v>
      </c>
      <c r="R482" s="96">
        <f t="shared" si="135"/>
        <v>82.61</v>
      </c>
      <c r="S482" s="117">
        <f t="shared" si="141"/>
        <v>63.255794629500002</v>
      </c>
      <c r="T482" s="117">
        <f t="shared" si="142"/>
        <v>240</v>
      </c>
      <c r="V482" s="96">
        <f t="shared" si="143"/>
        <v>134.4</v>
      </c>
    </row>
    <row r="483" spans="1:22" x14ac:dyDescent="0.25">
      <c r="A483" t="s">
        <v>474</v>
      </c>
      <c r="B483" s="1">
        <v>1</v>
      </c>
      <c r="C483" s="88">
        <v>73501</v>
      </c>
      <c r="D483" s="2">
        <v>140</v>
      </c>
      <c r="F483" s="2" t="s">
        <v>13</v>
      </c>
      <c r="H483" s="1" t="s">
        <v>415</v>
      </c>
      <c r="K483" s="96">
        <f t="shared" si="137"/>
        <v>105</v>
      </c>
      <c r="L483" s="96">
        <f t="shared" si="138"/>
        <v>84</v>
      </c>
      <c r="M483" s="96">
        <f t="shared" si="139"/>
        <v>98</v>
      </c>
      <c r="N483" s="116">
        <v>82.61</v>
      </c>
      <c r="O483" s="96">
        <f t="shared" si="144"/>
        <v>63.255794629500002</v>
      </c>
      <c r="P483" s="96">
        <f t="shared" si="140"/>
        <v>98</v>
      </c>
      <c r="Q483" s="89">
        <f t="shared" si="136"/>
        <v>111.52350000000001</v>
      </c>
      <c r="R483" s="96">
        <f t="shared" si="135"/>
        <v>82.61</v>
      </c>
      <c r="S483" s="117">
        <f t="shared" si="141"/>
        <v>63.255794629500002</v>
      </c>
      <c r="T483" s="117">
        <f t="shared" si="142"/>
        <v>105</v>
      </c>
      <c r="V483" s="96">
        <f t="shared" si="143"/>
        <v>58.8</v>
      </c>
    </row>
    <row r="484" spans="1:22" x14ac:dyDescent="0.25">
      <c r="A484" t="s">
        <v>394</v>
      </c>
      <c r="B484" s="1">
        <v>1</v>
      </c>
      <c r="C484" s="88">
        <v>73502</v>
      </c>
      <c r="D484" s="2">
        <v>140</v>
      </c>
      <c r="F484" s="2" t="s">
        <v>13</v>
      </c>
      <c r="H484" s="1" t="s">
        <v>415</v>
      </c>
      <c r="K484" s="96">
        <f t="shared" si="137"/>
        <v>105</v>
      </c>
      <c r="L484" s="96">
        <f t="shared" si="138"/>
        <v>84</v>
      </c>
      <c r="M484" s="96">
        <f t="shared" si="139"/>
        <v>98</v>
      </c>
      <c r="N484" s="116">
        <v>82.61</v>
      </c>
      <c r="O484" s="96">
        <f t="shared" si="144"/>
        <v>63.255794629500002</v>
      </c>
      <c r="P484" s="96">
        <f t="shared" si="140"/>
        <v>98</v>
      </c>
      <c r="Q484" s="89">
        <f t="shared" si="136"/>
        <v>111.52350000000001</v>
      </c>
      <c r="R484" s="96">
        <f t="shared" si="135"/>
        <v>82.61</v>
      </c>
      <c r="S484" s="117">
        <f t="shared" si="141"/>
        <v>63.255794629500002</v>
      </c>
      <c r="T484" s="117">
        <f t="shared" si="142"/>
        <v>105</v>
      </c>
      <c r="V484" s="96">
        <f t="shared" si="143"/>
        <v>58.8</v>
      </c>
    </row>
    <row r="485" spans="1:22" x14ac:dyDescent="0.25">
      <c r="A485" t="s">
        <v>475</v>
      </c>
      <c r="B485" s="1">
        <v>1</v>
      </c>
      <c r="C485" s="88">
        <v>73521</v>
      </c>
      <c r="D485" s="2">
        <v>260</v>
      </c>
      <c r="F485" s="2" t="s">
        <v>13</v>
      </c>
      <c r="H485" s="1" t="s">
        <v>415</v>
      </c>
      <c r="K485" s="96">
        <f t="shared" si="137"/>
        <v>195</v>
      </c>
      <c r="L485" s="96">
        <f t="shared" si="138"/>
        <v>156</v>
      </c>
      <c r="M485" s="96">
        <f t="shared" si="139"/>
        <v>182</v>
      </c>
      <c r="N485" s="116">
        <v>111.19</v>
      </c>
      <c r="O485" s="96">
        <f t="shared" si="144"/>
        <v>85.139956480500004</v>
      </c>
      <c r="P485" s="96">
        <f t="shared" si="140"/>
        <v>182</v>
      </c>
      <c r="Q485" s="89">
        <f t="shared" si="136"/>
        <v>150.10650000000001</v>
      </c>
      <c r="R485" s="96">
        <f t="shared" si="135"/>
        <v>111.19</v>
      </c>
      <c r="S485" s="117">
        <f t="shared" si="141"/>
        <v>85.139956480500004</v>
      </c>
      <c r="T485" s="117">
        <f t="shared" si="142"/>
        <v>195</v>
      </c>
      <c r="V485" s="96">
        <f t="shared" si="143"/>
        <v>109.2</v>
      </c>
    </row>
    <row r="486" spans="1:22" x14ac:dyDescent="0.25">
      <c r="A486" t="s">
        <v>476</v>
      </c>
      <c r="B486" s="1">
        <v>1</v>
      </c>
      <c r="C486" s="88">
        <v>73522</v>
      </c>
      <c r="D486" s="2">
        <v>140</v>
      </c>
      <c r="F486" s="2" t="s">
        <v>13</v>
      </c>
      <c r="H486" s="1" t="s">
        <v>415</v>
      </c>
      <c r="K486" s="96">
        <f t="shared" si="137"/>
        <v>105</v>
      </c>
      <c r="L486" s="96">
        <f t="shared" si="138"/>
        <v>84</v>
      </c>
      <c r="M486" s="96">
        <f t="shared" si="139"/>
        <v>98</v>
      </c>
      <c r="N486" s="116">
        <v>82.61</v>
      </c>
      <c r="O486" s="96">
        <f t="shared" si="144"/>
        <v>63.255794629500002</v>
      </c>
      <c r="P486" s="96">
        <f t="shared" si="140"/>
        <v>98</v>
      </c>
      <c r="Q486" s="89">
        <f t="shared" si="136"/>
        <v>111.52350000000001</v>
      </c>
      <c r="R486" s="96">
        <f t="shared" si="135"/>
        <v>82.61</v>
      </c>
      <c r="S486" s="117">
        <f t="shared" si="141"/>
        <v>63.255794629500002</v>
      </c>
      <c r="T486" s="117">
        <f t="shared" si="142"/>
        <v>105</v>
      </c>
      <c r="V486" s="96">
        <f t="shared" si="143"/>
        <v>58.8</v>
      </c>
    </row>
    <row r="487" spans="1:22" x14ac:dyDescent="0.25">
      <c r="A487" t="s">
        <v>477</v>
      </c>
      <c r="B487" s="1">
        <v>1</v>
      </c>
      <c r="C487" s="88">
        <v>73552</v>
      </c>
      <c r="D487" s="2">
        <v>140</v>
      </c>
      <c r="F487" s="2" t="s">
        <v>13</v>
      </c>
      <c r="H487" s="1" t="s">
        <v>415</v>
      </c>
      <c r="K487" s="96">
        <f t="shared" si="137"/>
        <v>105</v>
      </c>
      <c r="L487" s="96">
        <f t="shared" si="138"/>
        <v>84</v>
      </c>
      <c r="M487" s="96">
        <f t="shared" si="139"/>
        <v>98</v>
      </c>
      <c r="N487" s="116">
        <v>82.61</v>
      </c>
      <c r="O487" s="96">
        <f t="shared" si="144"/>
        <v>63.255794629500002</v>
      </c>
      <c r="P487" s="96">
        <f t="shared" si="140"/>
        <v>98</v>
      </c>
      <c r="Q487" s="89">
        <f t="shared" si="136"/>
        <v>111.52350000000001</v>
      </c>
      <c r="R487" s="96">
        <f t="shared" si="135"/>
        <v>82.61</v>
      </c>
      <c r="S487" s="117">
        <f t="shared" si="141"/>
        <v>63.255794629500002</v>
      </c>
      <c r="T487" s="117">
        <f t="shared" si="142"/>
        <v>105</v>
      </c>
      <c r="V487" s="96">
        <f t="shared" si="143"/>
        <v>58.8</v>
      </c>
    </row>
    <row r="488" spans="1:22" x14ac:dyDescent="0.25">
      <c r="A488" t="s">
        <v>395</v>
      </c>
      <c r="B488" s="1">
        <v>1</v>
      </c>
      <c r="C488" s="88">
        <v>73560</v>
      </c>
      <c r="D488" s="2">
        <v>140</v>
      </c>
      <c r="F488" s="2" t="s">
        <v>13</v>
      </c>
      <c r="H488" s="1" t="s">
        <v>415</v>
      </c>
      <c r="K488" s="96">
        <f t="shared" si="137"/>
        <v>105</v>
      </c>
      <c r="L488" s="96">
        <f t="shared" si="138"/>
        <v>84</v>
      </c>
      <c r="M488" s="96">
        <f t="shared" si="139"/>
        <v>98</v>
      </c>
      <c r="N488" s="116">
        <v>82.61</v>
      </c>
      <c r="O488" s="96">
        <f t="shared" si="144"/>
        <v>63.255794629500002</v>
      </c>
      <c r="P488" s="96">
        <f t="shared" si="140"/>
        <v>98</v>
      </c>
      <c r="Q488" s="89">
        <f t="shared" si="136"/>
        <v>111.52350000000001</v>
      </c>
      <c r="R488" s="96">
        <f t="shared" si="135"/>
        <v>82.61</v>
      </c>
      <c r="S488" s="117">
        <f t="shared" si="141"/>
        <v>63.255794629500002</v>
      </c>
      <c r="T488" s="117">
        <f t="shared" si="142"/>
        <v>105</v>
      </c>
      <c r="V488" s="96">
        <f t="shared" si="143"/>
        <v>58.8</v>
      </c>
    </row>
    <row r="489" spans="1:22" x14ac:dyDescent="0.25">
      <c r="A489" t="s">
        <v>478</v>
      </c>
      <c r="B489" s="1">
        <v>1</v>
      </c>
      <c r="C489" s="88">
        <v>73562</v>
      </c>
      <c r="D489" s="2">
        <v>140</v>
      </c>
      <c r="F489" s="2" t="s">
        <v>13</v>
      </c>
      <c r="H489" s="1" t="s">
        <v>415</v>
      </c>
      <c r="K489" s="96">
        <f t="shared" si="137"/>
        <v>105</v>
      </c>
      <c r="L489" s="96">
        <f t="shared" si="138"/>
        <v>84</v>
      </c>
      <c r="M489" s="96">
        <f t="shared" si="139"/>
        <v>98</v>
      </c>
      <c r="N489" s="116">
        <v>82.61</v>
      </c>
      <c r="O489" s="96">
        <f t="shared" si="144"/>
        <v>63.255794629500002</v>
      </c>
      <c r="P489" s="96">
        <f t="shared" si="140"/>
        <v>98</v>
      </c>
      <c r="Q489" s="89">
        <f t="shared" si="136"/>
        <v>111.52350000000001</v>
      </c>
      <c r="R489" s="96">
        <f t="shared" si="135"/>
        <v>82.61</v>
      </c>
      <c r="S489" s="117">
        <f t="shared" si="141"/>
        <v>63.255794629500002</v>
      </c>
      <c r="T489" s="117">
        <f t="shared" si="142"/>
        <v>105</v>
      </c>
      <c r="V489" s="96">
        <f t="shared" si="143"/>
        <v>58.8</v>
      </c>
    </row>
    <row r="490" spans="1:22" x14ac:dyDescent="0.25">
      <c r="A490" t="s">
        <v>479</v>
      </c>
      <c r="B490" s="1">
        <v>1</v>
      </c>
      <c r="C490" s="88">
        <v>73565</v>
      </c>
      <c r="D490" s="2">
        <v>140</v>
      </c>
      <c r="F490" s="2" t="s">
        <v>13</v>
      </c>
      <c r="H490" s="1" t="s">
        <v>415</v>
      </c>
      <c r="K490" s="96">
        <f t="shared" si="137"/>
        <v>105</v>
      </c>
      <c r="L490" s="96">
        <f t="shared" si="138"/>
        <v>84</v>
      </c>
      <c r="M490" s="96">
        <f t="shared" si="139"/>
        <v>98</v>
      </c>
      <c r="N490" s="116">
        <v>82.61</v>
      </c>
      <c r="O490" s="96">
        <f t="shared" si="144"/>
        <v>63.255794629500002</v>
      </c>
      <c r="P490" s="96">
        <f t="shared" si="140"/>
        <v>98</v>
      </c>
      <c r="Q490" s="89">
        <f t="shared" si="136"/>
        <v>111.52350000000001</v>
      </c>
      <c r="R490" s="96">
        <f t="shared" si="135"/>
        <v>82.61</v>
      </c>
      <c r="S490" s="117">
        <f t="shared" si="141"/>
        <v>63.255794629500002</v>
      </c>
      <c r="T490" s="117">
        <f t="shared" si="142"/>
        <v>105</v>
      </c>
      <c r="V490" s="96">
        <f t="shared" si="143"/>
        <v>58.8</v>
      </c>
    </row>
    <row r="491" spans="1:22" x14ac:dyDescent="0.25">
      <c r="A491" t="s">
        <v>480</v>
      </c>
      <c r="B491" s="1">
        <v>1</v>
      </c>
      <c r="C491" s="88">
        <v>73590</v>
      </c>
      <c r="D491" s="2">
        <v>140</v>
      </c>
      <c r="F491" s="2" t="s">
        <v>13</v>
      </c>
      <c r="H491" s="1" t="s">
        <v>415</v>
      </c>
      <c r="K491" s="96">
        <f t="shared" si="137"/>
        <v>105</v>
      </c>
      <c r="L491" s="96">
        <f t="shared" si="138"/>
        <v>84</v>
      </c>
      <c r="M491" s="96">
        <f t="shared" si="139"/>
        <v>98</v>
      </c>
      <c r="N491" s="116">
        <v>82.61</v>
      </c>
      <c r="O491" s="96">
        <f t="shared" si="144"/>
        <v>63.255794629500002</v>
      </c>
      <c r="P491" s="96">
        <f t="shared" si="140"/>
        <v>98</v>
      </c>
      <c r="Q491" s="89">
        <f t="shared" si="136"/>
        <v>111.52350000000001</v>
      </c>
      <c r="R491" s="96">
        <f t="shared" si="135"/>
        <v>82.61</v>
      </c>
      <c r="S491" s="117">
        <f t="shared" si="141"/>
        <v>63.255794629500002</v>
      </c>
      <c r="T491" s="117">
        <f t="shared" si="142"/>
        <v>105</v>
      </c>
      <c r="V491" s="96">
        <f t="shared" si="143"/>
        <v>58.8</v>
      </c>
    </row>
    <row r="492" spans="1:22" x14ac:dyDescent="0.25">
      <c r="A492" t="s">
        <v>396</v>
      </c>
      <c r="B492" s="1">
        <v>1</v>
      </c>
      <c r="C492" s="88">
        <v>73600</v>
      </c>
      <c r="D492" s="2">
        <v>140</v>
      </c>
      <c r="F492" s="2" t="s">
        <v>13</v>
      </c>
      <c r="H492" s="1" t="s">
        <v>415</v>
      </c>
      <c r="K492" s="96">
        <f t="shared" si="137"/>
        <v>105</v>
      </c>
      <c r="L492" s="96">
        <f t="shared" si="138"/>
        <v>84</v>
      </c>
      <c r="M492" s="96">
        <f t="shared" si="139"/>
        <v>98</v>
      </c>
      <c r="N492" s="116">
        <v>82.61</v>
      </c>
      <c r="O492" s="96">
        <f t="shared" si="144"/>
        <v>63.255794629500002</v>
      </c>
      <c r="P492" s="96">
        <f t="shared" si="140"/>
        <v>98</v>
      </c>
      <c r="Q492" s="89">
        <f t="shared" si="136"/>
        <v>111.52350000000001</v>
      </c>
      <c r="R492" s="96">
        <f t="shared" si="135"/>
        <v>82.61</v>
      </c>
      <c r="S492" s="117">
        <f t="shared" si="141"/>
        <v>63.255794629500002</v>
      </c>
      <c r="T492" s="117">
        <f t="shared" si="142"/>
        <v>105</v>
      </c>
      <c r="V492" s="96">
        <f t="shared" si="143"/>
        <v>58.8</v>
      </c>
    </row>
    <row r="493" spans="1:22" x14ac:dyDescent="0.25">
      <c r="A493" t="s">
        <v>481</v>
      </c>
      <c r="B493" s="1">
        <v>1</v>
      </c>
      <c r="C493" s="88">
        <v>73610</v>
      </c>
      <c r="D493" s="2">
        <v>140</v>
      </c>
      <c r="F493" s="2" t="s">
        <v>13</v>
      </c>
      <c r="H493" s="1" t="s">
        <v>415</v>
      </c>
      <c r="K493" s="96">
        <f t="shared" si="137"/>
        <v>105</v>
      </c>
      <c r="L493" s="96">
        <f t="shared" si="138"/>
        <v>84</v>
      </c>
      <c r="M493" s="96">
        <f t="shared" si="139"/>
        <v>98</v>
      </c>
      <c r="N493" s="116">
        <v>82.61</v>
      </c>
      <c r="O493" s="96">
        <f t="shared" si="144"/>
        <v>63.255794629500002</v>
      </c>
      <c r="P493" s="96">
        <f t="shared" si="140"/>
        <v>98</v>
      </c>
      <c r="Q493" s="89">
        <f t="shared" si="136"/>
        <v>111.52350000000001</v>
      </c>
      <c r="R493" s="96">
        <f t="shared" si="135"/>
        <v>82.61</v>
      </c>
      <c r="S493" s="117">
        <f t="shared" si="141"/>
        <v>63.255794629500002</v>
      </c>
      <c r="T493" s="117">
        <f t="shared" si="142"/>
        <v>105</v>
      </c>
      <c r="V493" s="96">
        <f t="shared" si="143"/>
        <v>58.8</v>
      </c>
    </row>
    <row r="494" spans="1:22" x14ac:dyDescent="0.25">
      <c r="A494" t="s">
        <v>482</v>
      </c>
      <c r="B494" s="1">
        <v>1</v>
      </c>
      <c r="C494" s="88">
        <v>73620</v>
      </c>
      <c r="D494" s="2">
        <v>140</v>
      </c>
      <c r="F494" s="2" t="s">
        <v>13</v>
      </c>
      <c r="H494" s="1" t="s">
        <v>415</v>
      </c>
      <c r="K494" s="96">
        <f t="shared" si="137"/>
        <v>105</v>
      </c>
      <c r="L494" s="96">
        <f t="shared" si="138"/>
        <v>84</v>
      </c>
      <c r="M494" s="96">
        <f t="shared" si="139"/>
        <v>98</v>
      </c>
      <c r="N494" s="116">
        <v>82.61</v>
      </c>
      <c r="O494" s="96">
        <f t="shared" si="144"/>
        <v>63.255794629500002</v>
      </c>
      <c r="P494" s="96">
        <f t="shared" si="140"/>
        <v>98</v>
      </c>
      <c r="Q494" s="89">
        <f t="shared" si="136"/>
        <v>111.52350000000001</v>
      </c>
      <c r="R494" s="96">
        <f t="shared" si="135"/>
        <v>82.61</v>
      </c>
      <c r="S494" s="117">
        <f t="shared" si="141"/>
        <v>63.255794629500002</v>
      </c>
      <c r="T494" s="117">
        <f t="shared" si="142"/>
        <v>105</v>
      </c>
      <c r="V494" s="96">
        <f t="shared" si="143"/>
        <v>58.8</v>
      </c>
    </row>
    <row r="495" spans="1:22" x14ac:dyDescent="0.25">
      <c r="A495" t="s">
        <v>483</v>
      </c>
      <c r="B495" s="1">
        <v>1</v>
      </c>
      <c r="C495" s="88">
        <v>73630</v>
      </c>
      <c r="D495" s="2">
        <v>140</v>
      </c>
      <c r="F495" s="2" t="s">
        <v>13</v>
      </c>
      <c r="H495" s="1" t="s">
        <v>415</v>
      </c>
      <c r="K495" s="96">
        <f t="shared" si="137"/>
        <v>105</v>
      </c>
      <c r="L495" s="96">
        <f t="shared" si="138"/>
        <v>84</v>
      </c>
      <c r="M495" s="96">
        <f t="shared" si="139"/>
        <v>98</v>
      </c>
      <c r="N495" s="116">
        <v>82.61</v>
      </c>
      <c r="O495" s="96">
        <f t="shared" si="144"/>
        <v>63.255794629500002</v>
      </c>
      <c r="P495" s="96">
        <f t="shared" si="140"/>
        <v>98</v>
      </c>
      <c r="Q495" s="89">
        <f t="shared" si="136"/>
        <v>111.52350000000001</v>
      </c>
      <c r="R495" s="96">
        <f t="shared" si="135"/>
        <v>82.61</v>
      </c>
      <c r="S495" s="117">
        <f t="shared" si="141"/>
        <v>63.255794629500002</v>
      </c>
      <c r="T495" s="117">
        <f t="shared" si="142"/>
        <v>105</v>
      </c>
      <c r="V495" s="96">
        <f t="shared" si="143"/>
        <v>58.8</v>
      </c>
    </row>
    <row r="496" spans="1:22" x14ac:dyDescent="0.25">
      <c r="A496" t="s">
        <v>485</v>
      </c>
      <c r="B496" s="1">
        <v>1</v>
      </c>
      <c r="C496" s="88">
        <v>73650</v>
      </c>
      <c r="D496" s="2">
        <v>140</v>
      </c>
      <c r="F496" s="2" t="s">
        <v>13</v>
      </c>
      <c r="H496" s="1" t="s">
        <v>415</v>
      </c>
      <c r="K496" s="96">
        <f t="shared" si="137"/>
        <v>105</v>
      </c>
      <c r="L496" s="96">
        <f t="shared" si="138"/>
        <v>84</v>
      </c>
      <c r="M496" s="96">
        <f t="shared" si="139"/>
        <v>98</v>
      </c>
      <c r="N496" s="116">
        <v>82.61</v>
      </c>
      <c r="O496" s="96">
        <f t="shared" si="144"/>
        <v>63.255794629500002</v>
      </c>
      <c r="P496" s="96">
        <f t="shared" si="140"/>
        <v>98</v>
      </c>
      <c r="Q496" s="89">
        <f t="shared" si="136"/>
        <v>111.52350000000001</v>
      </c>
      <c r="R496" s="96">
        <f t="shared" si="135"/>
        <v>82.61</v>
      </c>
      <c r="S496" s="117">
        <f t="shared" si="141"/>
        <v>63.255794629500002</v>
      </c>
      <c r="T496" s="117">
        <f t="shared" si="142"/>
        <v>105</v>
      </c>
      <c r="V496" s="96">
        <f t="shared" si="143"/>
        <v>58.8</v>
      </c>
    </row>
    <row r="497" spans="1:22" x14ac:dyDescent="0.25">
      <c r="A497" t="s">
        <v>484</v>
      </c>
      <c r="B497" s="1">
        <v>1</v>
      </c>
      <c r="C497" s="88">
        <v>73660</v>
      </c>
      <c r="D497" s="2">
        <v>140</v>
      </c>
      <c r="F497" s="2" t="s">
        <v>13</v>
      </c>
      <c r="H497" s="1" t="s">
        <v>415</v>
      </c>
      <c r="K497" s="96">
        <f t="shared" si="137"/>
        <v>105</v>
      </c>
      <c r="L497" s="96">
        <f t="shared" si="138"/>
        <v>84</v>
      </c>
      <c r="M497" s="96">
        <f t="shared" si="139"/>
        <v>98</v>
      </c>
      <c r="N497" s="116">
        <v>82.61</v>
      </c>
      <c r="O497" s="96">
        <f t="shared" si="144"/>
        <v>63.255794629500002</v>
      </c>
      <c r="P497" s="96">
        <f t="shared" si="140"/>
        <v>98</v>
      </c>
      <c r="Q497" s="89">
        <f t="shared" si="136"/>
        <v>111.52350000000001</v>
      </c>
      <c r="R497" s="96">
        <f t="shared" si="135"/>
        <v>82.61</v>
      </c>
      <c r="S497" s="117">
        <f t="shared" si="141"/>
        <v>63.255794629500002</v>
      </c>
      <c r="T497" s="117">
        <f t="shared" si="142"/>
        <v>105</v>
      </c>
      <c r="V497" s="96">
        <f t="shared" si="143"/>
        <v>58.8</v>
      </c>
    </row>
    <row r="498" spans="1:22" x14ac:dyDescent="0.25">
      <c r="A498" t="s">
        <v>382</v>
      </c>
      <c r="B498" s="1">
        <v>1</v>
      </c>
      <c r="C498" s="88">
        <v>74018</v>
      </c>
      <c r="D498" s="2">
        <v>140</v>
      </c>
      <c r="F498" s="2" t="s">
        <v>13</v>
      </c>
      <c r="H498" s="1" t="s">
        <v>415</v>
      </c>
      <c r="K498" s="96">
        <f t="shared" ref="K498:K509" si="145">0.75*D498</f>
        <v>105</v>
      </c>
      <c r="L498" s="96">
        <f t="shared" ref="L498:L509" si="146">0.6*D498</f>
        <v>84</v>
      </c>
      <c r="M498" s="96">
        <f t="shared" ref="M498:M509" si="147">D498*0.7</f>
        <v>98</v>
      </c>
      <c r="N498" s="116">
        <v>82.61</v>
      </c>
      <c r="O498" s="96">
        <f t="shared" si="144"/>
        <v>63.255794629500002</v>
      </c>
      <c r="P498" s="96">
        <f t="shared" ref="P498:P520" si="148">D498*0.7</f>
        <v>98</v>
      </c>
      <c r="Q498" s="89">
        <f t="shared" si="136"/>
        <v>111.52350000000001</v>
      </c>
      <c r="R498" s="96">
        <f t="shared" si="135"/>
        <v>82.61</v>
      </c>
      <c r="S498" s="117">
        <f t="shared" si="141"/>
        <v>63.255794629500002</v>
      </c>
      <c r="T498" s="117">
        <f t="shared" si="142"/>
        <v>105</v>
      </c>
      <c r="V498" s="96">
        <f t="shared" si="143"/>
        <v>58.8</v>
      </c>
    </row>
    <row r="499" spans="1:22" x14ac:dyDescent="0.25">
      <c r="A499" t="s">
        <v>486</v>
      </c>
      <c r="B499" s="1">
        <v>1</v>
      </c>
      <c r="C499" s="88">
        <v>74019</v>
      </c>
      <c r="D499" s="2">
        <v>260</v>
      </c>
      <c r="F499" s="2" t="s">
        <v>13</v>
      </c>
      <c r="H499" s="1" t="s">
        <v>415</v>
      </c>
      <c r="K499" s="96">
        <f t="shared" si="145"/>
        <v>195</v>
      </c>
      <c r="L499" s="96">
        <f t="shared" si="146"/>
        <v>156</v>
      </c>
      <c r="M499" s="96">
        <f t="shared" si="147"/>
        <v>182</v>
      </c>
      <c r="N499" s="116">
        <v>111.19</v>
      </c>
      <c r="O499" s="96">
        <f t="shared" si="144"/>
        <v>85.139956480500004</v>
      </c>
      <c r="P499" s="96">
        <f t="shared" si="148"/>
        <v>182</v>
      </c>
      <c r="Q499" s="89">
        <f t="shared" si="136"/>
        <v>150.10650000000001</v>
      </c>
      <c r="R499" s="96">
        <f t="shared" si="135"/>
        <v>111.19</v>
      </c>
      <c r="S499" s="117">
        <f t="shared" si="141"/>
        <v>85.139956480500004</v>
      </c>
      <c r="T499" s="117">
        <f t="shared" si="142"/>
        <v>195</v>
      </c>
      <c r="V499" s="96">
        <f t="shared" si="143"/>
        <v>109.2</v>
      </c>
    </row>
    <row r="500" spans="1:22" x14ac:dyDescent="0.25">
      <c r="A500" t="s">
        <v>487</v>
      </c>
      <c r="B500" s="1">
        <v>1</v>
      </c>
      <c r="C500" s="88">
        <v>74220</v>
      </c>
      <c r="D500" s="2">
        <v>570</v>
      </c>
      <c r="F500" s="2" t="s">
        <v>13</v>
      </c>
      <c r="H500" s="1" t="s">
        <v>415</v>
      </c>
      <c r="K500" s="96">
        <f t="shared" si="145"/>
        <v>427.5</v>
      </c>
      <c r="L500" s="96">
        <f t="shared" si="146"/>
        <v>342</v>
      </c>
      <c r="M500" s="96">
        <f t="shared" si="147"/>
        <v>399</v>
      </c>
      <c r="N500" s="116">
        <v>182.43</v>
      </c>
      <c r="O500" s="96">
        <f t="shared" si="144"/>
        <v>139.68956075850002</v>
      </c>
      <c r="P500" s="96">
        <f t="shared" si="148"/>
        <v>399</v>
      </c>
      <c r="Q500" s="89">
        <f t="shared" si="136"/>
        <v>246.28050000000002</v>
      </c>
      <c r="R500" s="96">
        <f t="shared" si="135"/>
        <v>182.43</v>
      </c>
      <c r="S500" s="117">
        <f t="shared" si="141"/>
        <v>139.68956075850002</v>
      </c>
      <c r="T500" s="117">
        <f t="shared" si="142"/>
        <v>427.5</v>
      </c>
      <c r="V500" s="96">
        <f t="shared" si="143"/>
        <v>239.39999999999998</v>
      </c>
    </row>
    <row r="501" spans="1:22" x14ac:dyDescent="0.25">
      <c r="A501" t="s">
        <v>488</v>
      </c>
      <c r="B501" s="1">
        <v>1</v>
      </c>
      <c r="C501" s="88">
        <v>74022</v>
      </c>
      <c r="D501" s="2">
        <v>260</v>
      </c>
      <c r="F501" s="2" t="s">
        <v>13</v>
      </c>
      <c r="H501" s="1" t="s">
        <v>415</v>
      </c>
      <c r="K501" s="96">
        <f t="shared" si="145"/>
        <v>195</v>
      </c>
      <c r="L501" s="96">
        <f t="shared" si="146"/>
        <v>156</v>
      </c>
      <c r="M501" s="96">
        <f t="shared" si="147"/>
        <v>182</v>
      </c>
      <c r="N501" s="116">
        <v>111.19</v>
      </c>
      <c r="O501" s="96">
        <f t="shared" si="144"/>
        <v>85.139956480500004</v>
      </c>
      <c r="P501" s="96">
        <f t="shared" si="148"/>
        <v>182</v>
      </c>
      <c r="Q501" s="89">
        <f t="shared" si="136"/>
        <v>150.10650000000001</v>
      </c>
      <c r="R501" s="96">
        <f t="shared" si="135"/>
        <v>111.19</v>
      </c>
      <c r="S501" s="117">
        <f t="shared" si="141"/>
        <v>85.139956480500004</v>
      </c>
      <c r="T501" s="117">
        <f t="shared" si="142"/>
        <v>195</v>
      </c>
      <c r="V501" s="96">
        <f t="shared" si="143"/>
        <v>109.2</v>
      </c>
    </row>
    <row r="502" spans="1:22" x14ac:dyDescent="0.25">
      <c r="A502" t="s">
        <v>381</v>
      </c>
      <c r="B502" s="1">
        <v>1</v>
      </c>
      <c r="C502" s="88">
        <v>74230</v>
      </c>
      <c r="D502" s="2">
        <v>260</v>
      </c>
      <c r="F502" s="2" t="s">
        <v>13</v>
      </c>
      <c r="H502" s="1" t="s">
        <v>415</v>
      </c>
      <c r="K502" s="96">
        <f t="shared" si="145"/>
        <v>195</v>
      </c>
      <c r="L502" s="96">
        <f t="shared" si="146"/>
        <v>156</v>
      </c>
      <c r="M502" s="96">
        <f t="shared" si="147"/>
        <v>182</v>
      </c>
      <c r="N502" s="116">
        <v>182.43</v>
      </c>
      <c r="O502" s="96">
        <f t="shared" si="144"/>
        <v>139.68956075850002</v>
      </c>
      <c r="P502" s="96">
        <f t="shared" si="148"/>
        <v>182</v>
      </c>
      <c r="Q502" s="89">
        <f t="shared" si="136"/>
        <v>246.28050000000002</v>
      </c>
      <c r="R502" s="96">
        <f t="shared" ref="R502:R520" si="149">N502</f>
        <v>182.43</v>
      </c>
      <c r="S502" s="117">
        <f t="shared" si="141"/>
        <v>139.68956075850002</v>
      </c>
      <c r="T502" s="117">
        <f t="shared" si="142"/>
        <v>195</v>
      </c>
      <c r="V502" s="96">
        <f t="shared" si="143"/>
        <v>109.2</v>
      </c>
    </row>
    <row r="503" spans="1:22" x14ac:dyDescent="0.25">
      <c r="A503" t="s">
        <v>489</v>
      </c>
      <c r="B503" s="1">
        <v>1</v>
      </c>
      <c r="C503" s="88">
        <v>74241</v>
      </c>
      <c r="D503" s="2">
        <v>570</v>
      </c>
      <c r="F503" s="2" t="s">
        <v>13</v>
      </c>
      <c r="H503" s="1" t="s">
        <v>415</v>
      </c>
      <c r="K503" s="96">
        <f t="shared" si="145"/>
        <v>427.5</v>
      </c>
      <c r="L503" s="96">
        <f t="shared" si="146"/>
        <v>342</v>
      </c>
      <c r="M503" s="96">
        <f t="shared" si="147"/>
        <v>399</v>
      </c>
      <c r="N503" s="116">
        <v>182.43</v>
      </c>
      <c r="O503" s="96">
        <f t="shared" si="144"/>
        <v>139.68956075850002</v>
      </c>
      <c r="P503" s="96">
        <f t="shared" si="148"/>
        <v>399</v>
      </c>
      <c r="Q503" s="89">
        <f t="shared" si="136"/>
        <v>246.28050000000002</v>
      </c>
      <c r="R503" s="96">
        <f t="shared" si="149"/>
        <v>182.43</v>
      </c>
      <c r="S503" s="117">
        <f t="shared" si="141"/>
        <v>139.68956075850002</v>
      </c>
      <c r="T503" s="117">
        <f t="shared" si="142"/>
        <v>427.5</v>
      </c>
      <c r="V503" s="96">
        <f t="shared" si="143"/>
        <v>239.39999999999998</v>
      </c>
    </row>
    <row r="504" spans="1:22" x14ac:dyDescent="0.25">
      <c r="A504" t="s">
        <v>490</v>
      </c>
      <c r="B504" s="1">
        <v>1</v>
      </c>
      <c r="C504" s="88">
        <v>74246</v>
      </c>
      <c r="D504" s="2">
        <v>525</v>
      </c>
      <c r="F504" s="2" t="s">
        <v>13</v>
      </c>
      <c r="H504" s="1" t="s">
        <v>415</v>
      </c>
      <c r="K504" s="96">
        <f t="shared" si="145"/>
        <v>393.75</v>
      </c>
      <c r="L504" s="96">
        <f t="shared" si="146"/>
        <v>315</v>
      </c>
      <c r="M504" s="96">
        <f t="shared" si="147"/>
        <v>367.5</v>
      </c>
      <c r="N504" s="116">
        <v>182.43</v>
      </c>
      <c r="O504" s="96">
        <f t="shared" si="144"/>
        <v>139.68956075850002</v>
      </c>
      <c r="P504" s="96">
        <f t="shared" si="148"/>
        <v>367.5</v>
      </c>
      <c r="Q504" s="89">
        <f t="shared" si="136"/>
        <v>246.28050000000002</v>
      </c>
      <c r="R504" s="96">
        <f t="shared" si="149"/>
        <v>182.43</v>
      </c>
      <c r="S504" s="117">
        <f t="shared" si="141"/>
        <v>139.68956075850002</v>
      </c>
      <c r="T504" s="117">
        <f t="shared" si="142"/>
        <v>393.75</v>
      </c>
      <c r="V504" s="96">
        <f t="shared" si="143"/>
        <v>220.5</v>
      </c>
    </row>
    <row r="505" spans="1:22" x14ac:dyDescent="0.25">
      <c r="A505" t="s">
        <v>491</v>
      </c>
      <c r="B505" s="1">
        <v>1</v>
      </c>
      <c r="C505" s="88">
        <v>74250</v>
      </c>
      <c r="D505" s="2">
        <v>260</v>
      </c>
      <c r="F505" s="2" t="s">
        <v>13</v>
      </c>
      <c r="H505" s="1" t="s">
        <v>415</v>
      </c>
      <c r="K505" s="96">
        <f t="shared" si="145"/>
        <v>195</v>
      </c>
      <c r="L505" s="96">
        <f t="shared" si="146"/>
        <v>156</v>
      </c>
      <c r="M505" s="96">
        <f t="shared" si="147"/>
        <v>182</v>
      </c>
      <c r="N505" s="116">
        <v>182.43</v>
      </c>
      <c r="O505" s="96">
        <f t="shared" si="144"/>
        <v>139.68956075850002</v>
      </c>
      <c r="P505" s="96">
        <f t="shared" si="148"/>
        <v>182</v>
      </c>
      <c r="Q505" s="89">
        <f t="shared" si="136"/>
        <v>246.28050000000002</v>
      </c>
      <c r="R505" s="96">
        <f t="shared" si="149"/>
        <v>182.43</v>
      </c>
      <c r="S505" s="117">
        <f t="shared" si="141"/>
        <v>139.68956075850002</v>
      </c>
      <c r="T505" s="117">
        <f t="shared" si="142"/>
        <v>195</v>
      </c>
      <c r="V505" s="96">
        <f t="shared" si="143"/>
        <v>109.2</v>
      </c>
    </row>
    <row r="506" spans="1:22" x14ac:dyDescent="0.25">
      <c r="A506" t="s">
        <v>492</v>
      </c>
      <c r="B506" s="1">
        <v>1</v>
      </c>
      <c r="C506" s="88">
        <v>74270</v>
      </c>
      <c r="D506" s="2">
        <v>570</v>
      </c>
      <c r="F506" s="2" t="s">
        <v>13</v>
      </c>
      <c r="H506" s="1" t="s">
        <v>415</v>
      </c>
      <c r="K506" s="96">
        <f t="shared" si="145"/>
        <v>427.5</v>
      </c>
      <c r="L506" s="96">
        <f t="shared" si="146"/>
        <v>342</v>
      </c>
      <c r="M506" s="96">
        <f t="shared" si="147"/>
        <v>399</v>
      </c>
      <c r="N506" s="116">
        <v>182.43</v>
      </c>
      <c r="O506" s="96">
        <f t="shared" si="144"/>
        <v>139.68956075850002</v>
      </c>
      <c r="P506" s="96">
        <f t="shared" si="148"/>
        <v>399</v>
      </c>
      <c r="Q506" s="89">
        <f t="shared" si="136"/>
        <v>246.28050000000002</v>
      </c>
      <c r="R506" s="96">
        <f t="shared" si="149"/>
        <v>182.43</v>
      </c>
      <c r="S506" s="117">
        <f t="shared" si="141"/>
        <v>139.68956075850002</v>
      </c>
      <c r="T506" s="117">
        <f t="shared" si="142"/>
        <v>427.5</v>
      </c>
      <c r="V506" s="96">
        <f t="shared" si="143"/>
        <v>239.39999999999998</v>
      </c>
    </row>
    <row r="507" spans="1:22" x14ac:dyDescent="0.25">
      <c r="A507" t="s">
        <v>493</v>
      </c>
      <c r="B507" s="1">
        <v>1</v>
      </c>
      <c r="C507" s="88">
        <v>74280</v>
      </c>
      <c r="D507" s="2">
        <v>570</v>
      </c>
      <c r="F507" s="2" t="s">
        <v>13</v>
      </c>
      <c r="H507" s="1" t="s">
        <v>415</v>
      </c>
      <c r="K507" s="96">
        <f t="shared" si="145"/>
        <v>427.5</v>
      </c>
      <c r="L507" s="96">
        <f t="shared" si="146"/>
        <v>342</v>
      </c>
      <c r="M507" s="96">
        <f t="shared" si="147"/>
        <v>399</v>
      </c>
      <c r="N507" s="116">
        <v>182.43</v>
      </c>
      <c r="O507" s="96">
        <f t="shared" si="144"/>
        <v>139.68956075850002</v>
      </c>
      <c r="P507" s="96">
        <f t="shared" si="148"/>
        <v>399</v>
      </c>
      <c r="Q507" s="89">
        <f t="shared" si="136"/>
        <v>246.28050000000002</v>
      </c>
      <c r="R507" s="96">
        <f t="shared" si="149"/>
        <v>182.43</v>
      </c>
      <c r="S507" s="117">
        <f t="shared" si="141"/>
        <v>139.68956075850002</v>
      </c>
      <c r="T507" s="117">
        <f t="shared" si="142"/>
        <v>427.5</v>
      </c>
      <c r="V507" s="96">
        <f t="shared" si="143"/>
        <v>239.39999999999998</v>
      </c>
    </row>
    <row r="508" spans="1:22" x14ac:dyDescent="0.25">
      <c r="A508" t="s">
        <v>494</v>
      </c>
      <c r="B508" s="1">
        <v>1</v>
      </c>
      <c r="C508" s="88">
        <v>74290</v>
      </c>
      <c r="D508" s="2">
        <v>570</v>
      </c>
      <c r="F508" s="2" t="s">
        <v>13</v>
      </c>
      <c r="H508" s="1" t="s">
        <v>415</v>
      </c>
      <c r="K508" s="96">
        <f t="shared" si="145"/>
        <v>427.5</v>
      </c>
      <c r="L508" s="96">
        <f t="shared" si="146"/>
        <v>342</v>
      </c>
      <c r="M508" s="96">
        <f t="shared" si="147"/>
        <v>399</v>
      </c>
      <c r="N508" s="116">
        <v>182.43</v>
      </c>
      <c r="O508" s="96">
        <f t="shared" si="144"/>
        <v>139.68956075850002</v>
      </c>
      <c r="P508" s="96">
        <f t="shared" si="148"/>
        <v>399</v>
      </c>
      <c r="Q508" s="89">
        <f t="shared" si="136"/>
        <v>246.28050000000002</v>
      </c>
      <c r="R508" s="96">
        <f t="shared" si="149"/>
        <v>182.43</v>
      </c>
      <c r="S508" s="117">
        <f t="shared" si="141"/>
        <v>139.68956075850002</v>
      </c>
      <c r="T508" s="117">
        <f t="shared" si="142"/>
        <v>427.5</v>
      </c>
      <c r="V508" s="96">
        <f t="shared" si="143"/>
        <v>239.39999999999998</v>
      </c>
    </row>
    <row r="509" spans="1:22" x14ac:dyDescent="0.25">
      <c r="A509" t="s">
        <v>495</v>
      </c>
      <c r="B509" s="1">
        <v>1</v>
      </c>
      <c r="C509" s="88">
        <v>74425</v>
      </c>
      <c r="D509" s="2">
        <v>570</v>
      </c>
      <c r="F509" s="2" t="s">
        <v>13</v>
      </c>
      <c r="H509" s="1" t="s">
        <v>415</v>
      </c>
      <c r="K509" s="96">
        <f t="shared" si="145"/>
        <v>427.5</v>
      </c>
      <c r="L509" s="96">
        <f t="shared" si="146"/>
        <v>342</v>
      </c>
      <c r="M509" s="96">
        <f t="shared" si="147"/>
        <v>399</v>
      </c>
      <c r="N509" s="116">
        <v>182.43</v>
      </c>
      <c r="O509" s="96">
        <f t="shared" si="144"/>
        <v>139.68956075850002</v>
      </c>
      <c r="P509" s="96">
        <f t="shared" si="148"/>
        <v>399</v>
      </c>
      <c r="Q509" s="89">
        <f t="shared" si="136"/>
        <v>246.28050000000002</v>
      </c>
      <c r="R509" s="96">
        <f t="shared" si="149"/>
        <v>182.43</v>
      </c>
      <c r="S509" s="117">
        <f t="shared" si="141"/>
        <v>139.68956075850002</v>
      </c>
      <c r="T509" s="117">
        <f t="shared" si="142"/>
        <v>427.5</v>
      </c>
      <c r="V509" s="96">
        <f t="shared" si="143"/>
        <v>239.39999999999998</v>
      </c>
    </row>
    <row r="510" spans="1:22" x14ac:dyDescent="0.25">
      <c r="A510" t="s">
        <v>496</v>
      </c>
      <c r="B510" s="1">
        <v>1</v>
      </c>
      <c r="C510" s="88">
        <v>74430</v>
      </c>
      <c r="D510" s="2">
        <v>570</v>
      </c>
      <c r="F510" s="2" t="s">
        <v>13</v>
      </c>
      <c r="H510" s="1" t="s">
        <v>415</v>
      </c>
      <c r="K510" s="96">
        <f t="shared" ref="K510:K520" si="150">0.75*D510</f>
        <v>427.5</v>
      </c>
      <c r="L510" s="96">
        <f t="shared" ref="L510:L520" si="151">0.6*D510</f>
        <v>342</v>
      </c>
      <c r="M510" s="96">
        <f t="shared" ref="M510:M520" si="152">D510*0.7</f>
        <v>399</v>
      </c>
      <c r="N510" s="116">
        <v>376.09</v>
      </c>
      <c r="O510" s="96">
        <f t="shared" si="144"/>
        <v>287.9781116355</v>
      </c>
      <c r="P510" s="96">
        <f t="shared" si="148"/>
        <v>399</v>
      </c>
      <c r="Q510" s="89">
        <f t="shared" si="136"/>
        <v>507.72149999999999</v>
      </c>
      <c r="R510" s="96">
        <f t="shared" si="149"/>
        <v>376.09</v>
      </c>
      <c r="S510" s="117">
        <f t="shared" si="141"/>
        <v>287.9781116355</v>
      </c>
      <c r="T510" s="117">
        <f t="shared" si="142"/>
        <v>427.5</v>
      </c>
      <c r="V510" s="96">
        <f t="shared" si="143"/>
        <v>239.39999999999998</v>
      </c>
    </row>
    <row r="511" spans="1:22" x14ac:dyDescent="0.25">
      <c r="A511" t="s">
        <v>497</v>
      </c>
      <c r="B511" s="1">
        <v>1</v>
      </c>
      <c r="C511" s="88">
        <v>74450</v>
      </c>
      <c r="D511" s="2">
        <v>525</v>
      </c>
      <c r="F511" s="2" t="s">
        <v>13</v>
      </c>
      <c r="H511" s="1" t="s">
        <v>415</v>
      </c>
      <c r="K511" s="96">
        <f t="shared" si="150"/>
        <v>393.75</v>
      </c>
      <c r="L511" s="96">
        <f t="shared" si="151"/>
        <v>315</v>
      </c>
      <c r="M511" s="96">
        <f t="shared" si="152"/>
        <v>367.5</v>
      </c>
      <c r="N511" s="116">
        <v>235</v>
      </c>
      <c r="O511" s="96">
        <f t="shared" si="144"/>
        <v>179.94324825000001</v>
      </c>
      <c r="P511" s="96">
        <f t="shared" si="148"/>
        <v>367.5</v>
      </c>
      <c r="Q511" s="89">
        <f t="shared" si="136"/>
        <v>317.25</v>
      </c>
      <c r="R511" s="96">
        <f t="shared" si="149"/>
        <v>235</v>
      </c>
      <c r="S511" s="117">
        <f t="shared" si="141"/>
        <v>179.94324825000001</v>
      </c>
      <c r="T511" s="117">
        <f t="shared" si="142"/>
        <v>393.75</v>
      </c>
      <c r="V511" s="96">
        <f t="shared" si="143"/>
        <v>220.5</v>
      </c>
    </row>
    <row r="512" spans="1:22" x14ac:dyDescent="0.25">
      <c r="A512" t="s">
        <v>498</v>
      </c>
      <c r="B512" s="1">
        <v>1</v>
      </c>
      <c r="C512" s="88">
        <v>74455</v>
      </c>
      <c r="D512" s="2">
        <v>525</v>
      </c>
      <c r="F512" s="2" t="s">
        <v>13</v>
      </c>
      <c r="H512" s="1" t="s">
        <v>415</v>
      </c>
      <c r="K512" s="96">
        <f t="shared" si="150"/>
        <v>393.75</v>
      </c>
      <c r="L512" s="96">
        <f t="shared" si="151"/>
        <v>315</v>
      </c>
      <c r="M512" s="96">
        <f t="shared" si="152"/>
        <v>367.5</v>
      </c>
      <c r="N512" s="116">
        <v>235</v>
      </c>
      <c r="O512" s="96">
        <f t="shared" si="144"/>
        <v>179.94324825000001</v>
      </c>
      <c r="P512" s="96">
        <f t="shared" si="148"/>
        <v>367.5</v>
      </c>
      <c r="Q512" s="89">
        <f t="shared" si="136"/>
        <v>317.25</v>
      </c>
      <c r="R512" s="96">
        <f t="shared" si="149"/>
        <v>235</v>
      </c>
      <c r="S512" s="117">
        <f t="shared" si="141"/>
        <v>179.94324825000001</v>
      </c>
      <c r="T512" s="117">
        <f t="shared" si="142"/>
        <v>393.75</v>
      </c>
      <c r="V512" s="96">
        <f t="shared" si="143"/>
        <v>220.5</v>
      </c>
    </row>
    <row r="513" spans="1:22" x14ac:dyDescent="0.25">
      <c r="A513" t="s">
        <v>499</v>
      </c>
      <c r="B513" s="1">
        <v>1</v>
      </c>
      <c r="C513" s="88">
        <v>75809</v>
      </c>
      <c r="D513" s="2">
        <v>260</v>
      </c>
      <c r="F513" s="2" t="s">
        <v>13</v>
      </c>
      <c r="H513" s="1" t="s">
        <v>415</v>
      </c>
      <c r="K513" s="96">
        <f t="shared" si="150"/>
        <v>195</v>
      </c>
      <c r="L513" s="96">
        <f t="shared" si="151"/>
        <v>156</v>
      </c>
      <c r="M513" s="96">
        <f t="shared" si="152"/>
        <v>182</v>
      </c>
      <c r="N513" s="116">
        <v>111.19</v>
      </c>
      <c r="O513" s="96">
        <f t="shared" si="144"/>
        <v>85.139956480500004</v>
      </c>
      <c r="P513" s="96">
        <f t="shared" si="148"/>
        <v>182</v>
      </c>
      <c r="Q513" s="89">
        <f t="shared" si="136"/>
        <v>150.10650000000001</v>
      </c>
      <c r="R513" s="96">
        <f t="shared" si="149"/>
        <v>111.19</v>
      </c>
      <c r="S513" s="117">
        <f t="shared" si="141"/>
        <v>85.139956480500004</v>
      </c>
      <c r="T513" s="117">
        <f t="shared" si="142"/>
        <v>195</v>
      </c>
      <c r="V513" s="96">
        <f t="shared" si="143"/>
        <v>109.2</v>
      </c>
    </row>
    <row r="514" spans="1:22" x14ac:dyDescent="0.25">
      <c r="A514" t="s">
        <v>383</v>
      </c>
      <c r="B514" s="1">
        <v>1</v>
      </c>
      <c r="C514" s="88">
        <v>76000</v>
      </c>
      <c r="D514" s="2">
        <v>525</v>
      </c>
      <c r="F514" s="2" t="s">
        <v>13</v>
      </c>
      <c r="H514" s="1" t="s">
        <v>415</v>
      </c>
      <c r="K514" s="96">
        <f t="shared" si="150"/>
        <v>393.75</v>
      </c>
      <c r="L514" s="96">
        <f t="shared" si="151"/>
        <v>315</v>
      </c>
      <c r="M514" s="96">
        <f t="shared" si="152"/>
        <v>367.5</v>
      </c>
      <c r="N514" s="116">
        <v>235</v>
      </c>
      <c r="O514" s="96">
        <f t="shared" si="144"/>
        <v>179.94324825000001</v>
      </c>
      <c r="P514" s="96">
        <f t="shared" si="148"/>
        <v>367.5</v>
      </c>
      <c r="Q514" s="89">
        <f t="shared" si="136"/>
        <v>317.25</v>
      </c>
      <c r="R514" s="96">
        <f t="shared" si="149"/>
        <v>235</v>
      </c>
      <c r="S514" s="117">
        <f t="shared" si="141"/>
        <v>179.94324825000001</v>
      </c>
      <c r="T514" s="117">
        <f t="shared" si="142"/>
        <v>393.75</v>
      </c>
      <c r="V514" s="96">
        <f t="shared" si="143"/>
        <v>220.5</v>
      </c>
    </row>
    <row r="515" spans="1:22" x14ac:dyDescent="0.25">
      <c r="A515" t="s">
        <v>378</v>
      </c>
      <c r="B515" s="1">
        <v>1</v>
      </c>
      <c r="C515" s="88">
        <v>76700</v>
      </c>
      <c r="D515" s="2">
        <v>260</v>
      </c>
      <c r="F515" s="2" t="s">
        <v>13</v>
      </c>
      <c r="H515" s="1" t="s">
        <v>415</v>
      </c>
      <c r="K515" s="96">
        <f t="shared" si="150"/>
        <v>195</v>
      </c>
      <c r="L515" s="96">
        <f t="shared" si="151"/>
        <v>156</v>
      </c>
      <c r="M515" s="96">
        <f t="shared" si="152"/>
        <v>182</v>
      </c>
      <c r="N515" s="116">
        <v>111.19</v>
      </c>
      <c r="O515" s="96">
        <f t="shared" si="144"/>
        <v>85.139956480500004</v>
      </c>
      <c r="P515" s="96">
        <f t="shared" si="148"/>
        <v>182</v>
      </c>
      <c r="Q515" s="89">
        <f t="shared" si="136"/>
        <v>150.10650000000001</v>
      </c>
      <c r="R515" s="96">
        <f t="shared" si="149"/>
        <v>111.19</v>
      </c>
      <c r="S515" s="117">
        <f t="shared" si="141"/>
        <v>85.139956480500004</v>
      </c>
      <c r="T515" s="117">
        <f t="shared" si="142"/>
        <v>195</v>
      </c>
      <c r="V515" s="96">
        <f t="shared" si="143"/>
        <v>109.2</v>
      </c>
    </row>
    <row r="516" spans="1:22" x14ac:dyDescent="0.25">
      <c r="A516" t="s">
        <v>387</v>
      </c>
      <c r="B516" s="1">
        <v>1</v>
      </c>
      <c r="C516" s="88">
        <v>76770</v>
      </c>
      <c r="D516" s="2">
        <v>260</v>
      </c>
      <c r="F516" s="2" t="s">
        <v>13</v>
      </c>
      <c r="H516" s="1" t="s">
        <v>415</v>
      </c>
      <c r="K516" s="96">
        <f t="shared" si="150"/>
        <v>195</v>
      </c>
      <c r="L516" s="96">
        <f t="shared" si="151"/>
        <v>156</v>
      </c>
      <c r="M516" s="96">
        <f t="shared" si="152"/>
        <v>182</v>
      </c>
      <c r="N516" s="116">
        <v>111.19</v>
      </c>
      <c r="O516" s="96">
        <f t="shared" si="144"/>
        <v>85.139956480500004</v>
      </c>
      <c r="P516" s="96">
        <f t="shared" si="148"/>
        <v>182</v>
      </c>
      <c r="Q516" s="89">
        <f t="shared" si="136"/>
        <v>150.10650000000001</v>
      </c>
      <c r="R516" s="96">
        <f t="shared" si="149"/>
        <v>111.19</v>
      </c>
      <c r="S516" s="117">
        <f t="shared" si="141"/>
        <v>85.139956480500004</v>
      </c>
      <c r="T516" s="117">
        <f t="shared" si="142"/>
        <v>195</v>
      </c>
      <c r="V516" s="96">
        <f t="shared" si="143"/>
        <v>109.2</v>
      </c>
    </row>
    <row r="517" spans="1:22" x14ac:dyDescent="0.25">
      <c r="A517" t="s">
        <v>388</v>
      </c>
      <c r="B517" s="1">
        <v>1</v>
      </c>
      <c r="C517" s="88">
        <v>76870</v>
      </c>
      <c r="D517" s="2">
        <v>260</v>
      </c>
      <c r="F517" s="2" t="s">
        <v>13</v>
      </c>
      <c r="H517" s="1" t="s">
        <v>415</v>
      </c>
      <c r="K517" s="96">
        <f t="shared" si="150"/>
        <v>195</v>
      </c>
      <c r="L517" s="96">
        <f t="shared" si="151"/>
        <v>156</v>
      </c>
      <c r="M517" s="96">
        <f t="shared" si="152"/>
        <v>182</v>
      </c>
      <c r="N517" s="116">
        <v>111.19</v>
      </c>
      <c r="O517" s="96">
        <f t="shared" si="144"/>
        <v>85.139956480500004</v>
      </c>
      <c r="P517" s="96">
        <f t="shared" si="148"/>
        <v>182</v>
      </c>
      <c r="Q517" s="89">
        <f t="shared" si="136"/>
        <v>150.10650000000001</v>
      </c>
      <c r="R517" s="96">
        <f t="shared" si="149"/>
        <v>111.19</v>
      </c>
      <c r="S517" s="117">
        <f t="shared" si="141"/>
        <v>85.139956480500004</v>
      </c>
      <c r="T517" s="117">
        <f t="shared" si="142"/>
        <v>195</v>
      </c>
      <c r="V517" s="96">
        <f t="shared" si="143"/>
        <v>109.2</v>
      </c>
    </row>
    <row r="518" spans="1:22" x14ac:dyDescent="0.25">
      <c r="A518" t="s">
        <v>391</v>
      </c>
      <c r="B518" s="1">
        <v>1</v>
      </c>
      <c r="C518" s="88">
        <v>76882</v>
      </c>
      <c r="D518" s="2">
        <v>260</v>
      </c>
      <c r="F518" s="2" t="s">
        <v>13</v>
      </c>
      <c r="H518" s="1" t="s">
        <v>415</v>
      </c>
      <c r="K518" s="96">
        <f t="shared" si="150"/>
        <v>195</v>
      </c>
      <c r="L518" s="96">
        <f t="shared" si="151"/>
        <v>156</v>
      </c>
      <c r="M518" s="96">
        <f t="shared" si="152"/>
        <v>182</v>
      </c>
      <c r="N518" s="116">
        <v>111.19</v>
      </c>
      <c r="O518" s="96">
        <f t="shared" si="144"/>
        <v>85.139956480500004</v>
      </c>
      <c r="P518" s="96">
        <f t="shared" si="148"/>
        <v>182</v>
      </c>
      <c r="Q518" s="89">
        <f t="shared" si="136"/>
        <v>150.10650000000001</v>
      </c>
      <c r="R518" s="96">
        <f t="shared" si="149"/>
        <v>111.19</v>
      </c>
      <c r="S518" s="117">
        <f t="shared" si="141"/>
        <v>85.139956480500004</v>
      </c>
      <c r="T518" s="117">
        <f t="shared" si="142"/>
        <v>195</v>
      </c>
      <c r="V518" s="96">
        <f t="shared" si="143"/>
        <v>109.2</v>
      </c>
    </row>
    <row r="519" spans="1:22" x14ac:dyDescent="0.25">
      <c r="A519" t="s">
        <v>389</v>
      </c>
      <c r="B519" s="1">
        <v>1</v>
      </c>
      <c r="C519" s="88">
        <v>93970</v>
      </c>
      <c r="D519" s="2">
        <v>525</v>
      </c>
      <c r="F519" s="2" t="s">
        <v>13</v>
      </c>
      <c r="H519" s="1" t="s">
        <v>415</v>
      </c>
      <c r="K519" s="96">
        <f t="shared" si="150"/>
        <v>393.75</v>
      </c>
      <c r="L519" s="96">
        <f t="shared" si="151"/>
        <v>315</v>
      </c>
      <c r="M519" s="96">
        <f t="shared" si="152"/>
        <v>367.5</v>
      </c>
      <c r="N519" s="116">
        <v>235</v>
      </c>
      <c r="O519" s="96">
        <f t="shared" si="144"/>
        <v>179.94324825000001</v>
      </c>
      <c r="P519" s="96">
        <f t="shared" si="148"/>
        <v>367.5</v>
      </c>
      <c r="Q519" s="89">
        <f t="shared" si="136"/>
        <v>317.25</v>
      </c>
      <c r="R519" s="96">
        <f t="shared" si="149"/>
        <v>235</v>
      </c>
      <c r="S519" s="117">
        <f t="shared" si="141"/>
        <v>179.94324825000001</v>
      </c>
      <c r="T519" s="117">
        <f t="shared" si="142"/>
        <v>393.75</v>
      </c>
      <c r="V519" s="96">
        <f t="shared" si="143"/>
        <v>220.5</v>
      </c>
    </row>
    <row r="520" spans="1:22" x14ac:dyDescent="0.25">
      <c r="A520" t="s">
        <v>397</v>
      </c>
      <c r="B520" s="1">
        <v>1</v>
      </c>
      <c r="C520" s="88">
        <v>93971</v>
      </c>
      <c r="D520" s="2">
        <v>260</v>
      </c>
      <c r="F520" s="2" t="s">
        <v>13</v>
      </c>
      <c r="H520" s="1" t="s">
        <v>415</v>
      </c>
      <c r="K520" s="96">
        <f t="shared" si="150"/>
        <v>195</v>
      </c>
      <c r="L520" s="96">
        <f t="shared" si="151"/>
        <v>156</v>
      </c>
      <c r="M520" s="96">
        <f t="shared" si="152"/>
        <v>182</v>
      </c>
      <c r="N520" s="116">
        <v>111.19</v>
      </c>
      <c r="O520" s="96">
        <f t="shared" si="144"/>
        <v>85.139956480500004</v>
      </c>
      <c r="P520" s="96">
        <f t="shared" si="148"/>
        <v>182</v>
      </c>
      <c r="Q520" s="89">
        <f t="shared" si="136"/>
        <v>150.10650000000001</v>
      </c>
      <c r="R520" s="96">
        <f t="shared" si="149"/>
        <v>111.19</v>
      </c>
      <c r="S520" s="117">
        <f t="shared" si="141"/>
        <v>85.139956480500004</v>
      </c>
      <c r="T520" s="117">
        <f t="shared" si="142"/>
        <v>195</v>
      </c>
      <c r="V520" s="96">
        <f t="shared" si="143"/>
        <v>109.2</v>
      </c>
    </row>
    <row r="523" spans="1:22" x14ac:dyDescent="0.25">
      <c r="A523" s="90" t="s">
        <v>500</v>
      </c>
    </row>
    <row r="524" spans="1:22" x14ac:dyDescent="0.25">
      <c r="A524" s="90"/>
    </row>
    <row r="525" spans="1:22" x14ac:dyDescent="0.25">
      <c r="A525" t="s">
        <v>511</v>
      </c>
      <c r="B525" s="1" t="s">
        <v>509</v>
      </c>
      <c r="C525" s="88">
        <v>99385</v>
      </c>
      <c r="D525" s="2" t="s">
        <v>13</v>
      </c>
      <c r="F525" s="2" t="s">
        <v>13</v>
      </c>
      <c r="H525" s="1" t="s">
        <v>13</v>
      </c>
    </row>
    <row r="526" spans="1:22" x14ac:dyDescent="0.25">
      <c r="A526" t="s">
        <v>510</v>
      </c>
      <c r="B526" s="1" t="s">
        <v>509</v>
      </c>
      <c r="C526" s="88">
        <v>99386</v>
      </c>
      <c r="D526" s="2" t="s">
        <v>13</v>
      </c>
      <c r="F526" s="2" t="s">
        <v>13</v>
      </c>
      <c r="H526" s="1" t="s">
        <v>13</v>
      </c>
    </row>
    <row r="527" spans="1:22" x14ac:dyDescent="0.25">
      <c r="A527" t="s">
        <v>512</v>
      </c>
      <c r="B527" s="1" t="s">
        <v>509</v>
      </c>
      <c r="C527" s="88">
        <v>80055</v>
      </c>
      <c r="D527" s="2" t="s">
        <v>13</v>
      </c>
      <c r="F527" s="2" t="s">
        <v>13</v>
      </c>
      <c r="H527" s="1" t="s">
        <v>13</v>
      </c>
    </row>
    <row r="528" spans="1:22" x14ac:dyDescent="0.25">
      <c r="A528" t="s">
        <v>513</v>
      </c>
      <c r="B528" s="1" t="s">
        <v>509</v>
      </c>
      <c r="C528" s="88">
        <v>70450</v>
      </c>
      <c r="D528" s="2" t="s">
        <v>13</v>
      </c>
      <c r="F528" s="2" t="s">
        <v>13</v>
      </c>
      <c r="H528" s="1" t="s">
        <v>13</v>
      </c>
    </row>
    <row r="529" spans="1:8" x14ac:dyDescent="0.25">
      <c r="A529" t="s">
        <v>514</v>
      </c>
      <c r="B529" s="1" t="s">
        <v>509</v>
      </c>
      <c r="C529" s="88">
        <v>70553</v>
      </c>
      <c r="D529" s="2" t="s">
        <v>13</v>
      </c>
      <c r="F529" s="2" t="s">
        <v>13</v>
      </c>
      <c r="H529" s="1" t="s">
        <v>13</v>
      </c>
    </row>
    <row r="530" spans="1:8" x14ac:dyDescent="0.25">
      <c r="A530" t="s">
        <v>515</v>
      </c>
      <c r="B530" s="1" t="s">
        <v>509</v>
      </c>
      <c r="C530" s="88">
        <v>72148</v>
      </c>
      <c r="D530" s="2" t="s">
        <v>13</v>
      </c>
      <c r="F530" s="2" t="s">
        <v>13</v>
      </c>
      <c r="H530" s="1" t="s">
        <v>13</v>
      </c>
    </row>
    <row r="531" spans="1:8" x14ac:dyDescent="0.25">
      <c r="A531" t="s">
        <v>516</v>
      </c>
      <c r="B531" s="1" t="s">
        <v>509</v>
      </c>
      <c r="C531" s="88">
        <v>72193</v>
      </c>
      <c r="D531" s="2" t="s">
        <v>13</v>
      </c>
      <c r="F531" s="2" t="s">
        <v>13</v>
      </c>
      <c r="H531" s="1" t="s">
        <v>13</v>
      </c>
    </row>
    <row r="532" spans="1:8" x14ac:dyDescent="0.25">
      <c r="A532" t="s">
        <v>517</v>
      </c>
      <c r="B532" s="1" t="s">
        <v>509</v>
      </c>
      <c r="C532" s="88">
        <v>73721</v>
      </c>
      <c r="D532" s="2" t="s">
        <v>13</v>
      </c>
      <c r="F532" s="2" t="s">
        <v>13</v>
      </c>
      <c r="H532" s="1" t="s">
        <v>13</v>
      </c>
    </row>
    <row r="533" spans="1:8" x14ac:dyDescent="0.25">
      <c r="A533" t="s">
        <v>518</v>
      </c>
      <c r="B533" s="1" t="s">
        <v>509</v>
      </c>
      <c r="C533" s="88">
        <v>74177</v>
      </c>
      <c r="D533" s="2" t="s">
        <v>13</v>
      </c>
      <c r="F533" s="2" t="s">
        <v>13</v>
      </c>
      <c r="H533" s="1" t="s">
        <v>13</v>
      </c>
    </row>
    <row r="534" spans="1:8" x14ac:dyDescent="0.25">
      <c r="A534" t="s">
        <v>519</v>
      </c>
      <c r="B534" s="1" t="s">
        <v>509</v>
      </c>
      <c r="C534" s="88">
        <v>76805</v>
      </c>
      <c r="D534" s="2" t="s">
        <v>13</v>
      </c>
      <c r="F534" s="2" t="s">
        <v>13</v>
      </c>
      <c r="H534" s="1" t="s">
        <v>13</v>
      </c>
    </row>
    <row r="535" spans="1:8" x14ac:dyDescent="0.25">
      <c r="A535" t="s">
        <v>520</v>
      </c>
      <c r="B535" s="1" t="s">
        <v>509</v>
      </c>
      <c r="C535" s="88">
        <v>76830</v>
      </c>
      <c r="D535" s="2" t="s">
        <v>13</v>
      </c>
      <c r="F535" s="2" t="s">
        <v>13</v>
      </c>
      <c r="H535" s="1" t="s">
        <v>13</v>
      </c>
    </row>
    <row r="536" spans="1:8" x14ac:dyDescent="0.25">
      <c r="A536" t="s">
        <v>521</v>
      </c>
      <c r="B536" s="1" t="s">
        <v>509</v>
      </c>
      <c r="C536" s="88">
        <v>77065</v>
      </c>
      <c r="D536" s="2" t="s">
        <v>13</v>
      </c>
      <c r="F536" s="2" t="s">
        <v>13</v>
      </c>
      <c r="H536" s="1" t="s">
        <v>13</v>
      </c>
    </row>
    <row r="537" spans="1:8" x14ac:dyDescent="0.25">
      <c r="A537" t="s">
        <v>522</v>
      </c>
      <c r="B537" s="1" t="s">
        <v>509</v>
      </c>
      <c r="C537" s="88">
        <v>77066</v>
      </c>
      <c r="D537" s="2" t="s">
        <v>13</v>
      </c>
      <c r="F537" s="2" t="s">
        <v>13</v>
      </c>
      <c r="H537" s="1" t="s">
        <v>13</v>
      </c>
    </row>
    <row r="538" spans="1:8" x14ac:dyDescent="0.25">
      <c r="A538" t="s">
        <v>523</v>
      </c>
      <c r="B538" s="1" t="s">
        <v>509</v>
      </c>
      <c r="C538" s="88">
        <v>77067</v>
      </c>
      <c r="D538" s="2" t="s">
        <v>13</v>
      </c>
      <c r="F538" s="2" t="s">
        <v>13</v>
      </c>
      <c r="H538" s="1" t="s">
        <v>13</v>
      </c>
    </row>
    <row r="539" spans="1:8" x14ac:dyDescent="0.25">
      <c r="A539" t="s">
        <v>524</v>
      </c>
      <c r="B539" s="1" t="s">
        <v>509</v>
      </c>
      <c r="C539" s="88" t="s">
        <v>501</v>
      </c>
      <c r="D539" s="2" t="s">
        <v>13</v>
      </c>
      <c r="F539" s="2" t="s">
        <v>13</v>
      </c>
      <c r="H539" s="1" t="s">
        <v>13</v>
      </c>
    </row>
    <row r="540" spans="1:8" x14ac:dyDescent="0.25">
      <c r="A540" t="s">
        <v>525</v>
      </c>
      <c r="B540" s="1" t="s">
        <v>509</v>
      </c>
      <c r="C540" s="88" t="s">
        <v>502</v>
      </c>
      <c r="D540" s="2" t="s">
        <v>13</v>
      </c>
      <c r="F540" s="2" t="s">
        <v>13</v>
      </c>
      <c r="H540" s="1" t="s">
        <v>13</v>
      </c>
    </row>
    <row r="541" spans="1:8" x14ac:dyDescent="0.25">
      <c r="A541" t="s">
        <v>526</v>
      </c>
      <c r="B541" s="1" t="s">
        <v>509</v>
      </c>
      <c r="C541" s="88" t="s">
        <v>503</v>
      </c>
      <c r="D541" s="2" t="s">
        <v>13</v>
      </c>
      <c r="F541" s="2" t="s">
        <v>13</v>
      </c>
      <c r="H541" s="1" t="s">
        <v>13</v>
      </c>
    </row>
    <row r="542" spans="1:8" x14ac:dyDescent="0.25">
      <c r="A542" t="s">
        <v>527</v>
      </c>
      <c r="B542" s="1" t="s">
        <v>509</v>
      </c>
      <c r="C542" s="88" t="s">
        <v>504</v>
      </c>
      <c r="D542" s="2" t="s">
        <v>13</v>
      </c>
      <c r="F542" s="2" t="s">
        <v>13</v>
      </c>
      <c r="H542" s="1" t="s">
        <v>13</v>
      </c>
    </row>
    <row r="543" spans="1:8" x14ac:dyDescent="0.25">
      <c r="A543" t="s">
        <v>528</v>
      </c>
      <c r="B543" s="1" t="s">
        <v>509</v>
      </c>
      <c r="C543" s="88" t="s">
        <v>505</v>
      </c>
      <c r="D543" s="2" t="s">
        <v>13</v>
      </c>
      <c r="F543" s="2" t="s">
        <v>13</v>
      </c>
      <c r="H543" s="1" t="s">
        <v>13</v>
      </c>
    </row>
    <row r="544" spans="1:8" x14ac:dyDescent="0.25">
      <c r="A544" t="s">
        <v>529</v>
      </c>
      <c r="B544" s="1" t="s">
        <v>509</v>
      </c>
      <c r="C544" s="88">
        <v>19120</v>
      </c>
      <c r="D544" s="2" t="s">
        <v>13</v>
      </c>
      <c r="F544" s="2" t="s">
        <v>13</v>
      </c>
      <c r="H544" s="1" t="s">
        <v>13</v>
      </c>
    </row>
    <row r="545" spans="1:8" x14ac:dyDescent="0.25">
      <c r="A545" t="s">
        <v>530</v>
      </c>
      <c r="B545" s="1" t="s">
        <v>509</v>
      </c>
      <c r="C545" s="88">
        <v>29826</v>
      </c>
      <c r="D545" s="2" t="s">
        <v>13</v>
      </c>
      <c r="F545" s="2" t="s">
        <v>13</v>
      </c>
      <c r="H545" s="1" t="s">
        <v>13</v>
      </c>
    </row>
    <row r="546" spans="1:8" x14ac:dyDescent="0.25">
      <c r="A546" t="s">
        <v>531</v>
      </c>
      <c r="B546" s="1" t="s">
        <v>509</v>
      </c>
      <c r="C546" s="88">
        <v>29881</v>
      </c>
      <c r="D546" s="2" t="s">
        <v>13</v>
      </c>
      <c r="F546" s="2" t="s">
        <v>13</v>
      </c>
      <c r="H546" s="1" t="s">
        <v>13</v>
      </c>
    </row>
    <row r="547" spans="1:8" x14ac:dyDescent="0.25">
      <c r="A547" t="s">
        <v>532</v>
      </c>
      <c r="B547" s="1" t="s">
        <v>509</v>
      </c>
      <c r="C547" s="88">
        <v>42820</v>
      </c>
      <c r="D547" s="2" t="s">
        <v>13</v>
      </c>
      <c r="F547" s="2" t="s">
        <v>13</v>
      </c>
      <c r="H547" s="1" t="s">
        <v>13</v>
      </c>
    </row>
    <row r="548" spans="1:8" x14ac:dyDescent="0.25">
      <c r="A548" t="s">
        <v>533</v>
      </c>
      <c r="B548" s="1" t="s">
        <v>509</v>
      </c>
      <c r="C548" s="88">
        <v>43235</v>
      </c>
      <c r="D548" s="2" t="s">
        <v>13</v>
      </c>
      <c r="F548" s="2" t="s">
        <v>13</v>
      </c>
      <c r="H548" s="1" t="s">
        <v>13</v>
      </c>
    </row>
    <row r="549" spans="1:8" x14ac:dyDescent="0.25">
      <c r="A549" t="s">
        <v>534</v>
      </c>
      <c r="B549" s="1" t="s">
        <v>509</v>
      </c>
      <c r="C549" s="88">
        <v>43239</v>
      </c>
      <c r="D549" s="2" t="s">
        <v>13</v>
      </c>
      <c r="F549" s="2" t="s">
        <v>13</v>
      </c>
      <c r="H549" s="1" t="s">
        <v>13</v>
      </c>
    </row>
    <row r="550" spans="1:8" x14ac:dyDescent="0.25">
      <c r="A550" t="s">
        <v>535</v>
      </c>
      <c r="B550" s="1" t="s">
        <v>509</v>
      </c>
      <c r="C550" s="88">
        <v>45378</v>
      </c>
      <c r="D550" s="2" t="s">
        <v>13</v>
      </c>
      <c r="F550" s="2" t="s">
        <v>13</v>
      </c>
      <c r="H550" s="1" t="s">
        <v>13</v>
      </c>
    </row>
    <row r="551" spans="1:8" x14ac:dyDescent="0.25">
      <c r="A551" t="s">
        <v>536</v>
      </c>
      <c r="B551" s="1" t="s">
        <v>509</v>
      </c>
      <c r="C551" s="88">
        <v>45380</v>
      </c>
      <c r="D551" s="2" t="s">
        <v>13</v>
      </c>
      <c r="F551" s="2" t="s">
        <v>13</v>
      </c>
      <c r="H551" s="1" t="s">
        <v>13</v>
      </c>
    </row>
    <row r="552" spans="1:8" x14ac:dyDescent="0.25">
      <c r="A552" t="s">
        <v>537</v>
      </c>
      <c r="B552" s="1" t="s">
        <v>509</v>
      </c>
      <c r="C552" s="88">
        <v>45385</v>
      </c>
      <c r="D552" s="2" t="s">
        <v>13</v>
      </c>
      <c r="F552" s="2" t="s">
        <v>13</v>
      </c>
      <c r="H552" s="1" t="s">
        <v>13</v>
      </c>
    </row>
    <row r="553" spans="1:8" x14ac:dyDescent="0.25">
      <c r="A553" t="s">
        <v>538</v>
      </c>
      <c r="B553" s="1" t="s">
        <v>509</v>
      </c>
      <c r="C553" s="88">
        <v>45391</v>
      </c>
      <c r="D553" s="2" t="s">
        <v>13</v>
      </c>
      <c r="F553" s="2" t="s">
        <v>13</v>
      </c>
      <c r="H553" s="1" t="s">
        <v>13</v>
      </c>
    </row>
    <row r="554" spans="1:8" x14ac:dyDescent="0.25">
      <c r="A554" t="s">
        <v>539</v>
      </c>
      <c r="B554" s="1" t="s">
        <v>509</v>
      </c>
      <c r="C554" s="88">
        <v>47562</v>
      </c>
      <c r="D554" s="2" t="s">
        <v>13</v>
      </c>
      <c r="F554" s="2" t="s">
        <v>13</v>
      </c>
      <c r="H554" s="1" t="s">
        <v>13</v>
      </c>
    </row>
    <row r="555" spans="1:8" x14ac:dyDescent="0.25">
      <c r="A555" t="s">
        <v>540</v>
      </c>
      <c r="B555" s="1" t="s">
        <v>509</v>
      </c>
      <c r="C555" s="88">
        <v>49505</v>
      </c>
      <c r="D555" s="2" t="s">
        <v>13</v>
      </c>
      <c r="F555" s="2" t="s">
        <v>13</v>
      </c>
      <c r="H555" s="1" t="s">
        <v>13</v>
      </c>
    </row>
    <row r="556" spans="1:8" x14ac:dyDescent="0.25">
      <c r="A556" t="s">
        <v>541</v>
      </c>
      <c r="B556" s="1" t="s">
        <v>509</v>
      </c>
      <c r="C556" s="88">
        <v>55700</v>
      </c>
      <c r="D556" s="2" t="s">
        <v>13</v>
      </c>
      <c r="F556" s="2" t="s">
        <v>13</v>
      </c>
      <c r="H556" s="1" t="s">
        <v>13</v>
      </c>
    </row>
    <row r="557" spans="1:8" x14ac:dyDescent="0.25">
      <c r="A557" t="s">
        <v>542</v>
      </c>
      <c r="B557" s="1" t="s">
        <v>509</v>
      </c>
      <c r="C557" s="88">
        <v>55866</v>
      </c>
      <c r="D557" s="2" t="s">
        <v>13</v>
      </c>
      <c r="F557" s="2" t="s">
        <v>13</v>
      </c>
      <c r="H557" s="1" t="s">
        <v>13</v>
      </c>
    </row>
    <row r="558" spans="1:8" x14ac:dyDescent="0.25">
      <c r="A558" t="s">
        <v>543</v>
      </c>
      <c r="B558" s="1" t="s">
        <v>509</v>
      </c>
      <c r="C558" s="88">
        <v>59400</v>
      </c>
      <c r="D558" s="2" t="s">
        <v>13</v>
      </c>
      <c r="F558" s="2" t="s">
        <v>13</v>
      </c>
      <c r="H558" s="1" t="s">
        <v>13</v>
      </c>
    </row>
    <row r="559" spans="1:8" x14ac:dyDescent="0.25">
      <c r="A559" t="s">
        <v>545</v>
      </c>
      <c r="B559" s="1" t="s">
        <v>509</v>
      </c>
      <c r="C559" s="88">
        <v>59510</v>
      </c>
      <c r="D559" s="2" t="s">
        <v>13</v>
      </c>
      <c r="F559" s="2" t="s">
        <v>13</v>
      </c>
      <c r="H559" s="1" t="s">
        <v>13</v>
      </c>
    </row>
    <row r="560" spans="1:8" x14ac:dyDescent="0.25">
      <c r="A560" t="s">
        <v>544</v>
      </c>
      <c r="B560" s="1" t="s">
        <v>509</v>
      </c>
      <c r="C560" s="88">
        <v>59610</v>
      </c>
      <c r="D560" s="2" t="s">
        <v>13</v>
      </c>
      <c r="F560" s="2" t="s">
        <v>13</v>
      </c>
      <c r="H560" s="1" t="s">
        <v>13</v>
      </c>
    </row>
    <row r="561" spans="1:8" x14ac:dyDescent="0.25">
      <c r="A561" t="s">
        <v>546</v>
      </c>
      <c r="B561" s="1" t="s">
        <v>509</v>
      </c>
      <c r="C561" s="88">
        <v>66821</v>
      </c>
      <c r="D561" s="2" t="s">
        <v>13</v>
      </c>
      <c r="F561" s="2" t="s">
        <v>13</v>
      </c>
      <c r="H561" s="1" t="s">
        <v>13</v>
      </c>
    </row>
    <row r="562" spans="1:8" x14ac:dyDescent="0.25">
      <c r="A562" t="s">
        <v>547</v>
      </c>
      <c r="B562" s="1" t="s">
        <v>509</v>
      </c>
      <c r="C562" s="88">
        <v>66984</v>
      </c>
      <c r="D562" s="2" t="s">
        <v>13</v>
      </c>
      <c r="F562" s="2" t="s">
        <v>13</v>
      </c>
      <c r="H562" s="1" t="s">
        <v>13</v>
      </c>
    </row>
    <row r="563" spans="1:8" x14ac:dyDescent="0.25">
      <c r="A563" t="s">
        <v>548</v>
      </c>
      <c r="B563" s="1" t="s">
        <v>509</v>
      </c>
      <c r="C563" s="88">
        <v>93542</v>
      </c>
      <c r="D563" s="2" t="s">
        <v>13</v>
      </c>
      <c r="F563" s="2" t="s">
        <v>13</v>
      </c>
      <c r="H563" s="1" t="s">
        <v>13</v>
      </c>
    </row>
    <row r="564" spans="1:8" x14ac:dyDescent="0.25">
      <c r="A564" t="s">
        <v>549</v>
      </c>
      <c r="B564" s="1" t="s">
        <v>509</v>
      </c>
      <c r="C564" s="88">
        <v>95810</v>
      </c>
      <c r="D564" s="2" t="s">
        <v>13</v>
      </c>
      <c r="F564" s="2" t="s">
        <v>13</v>
      </c>
      <c r="H564" s="1" t="s">
        <v>13</v>
      </c>
    </row>
  </sheetData>
  <sheetProtection selectLockedCells="1" selectUnlockedCells="1"/>
  <sortState ref="A403:H456">
    <sortCondition ref="C403:C456"/>
  </sortState>
  <mergeCells count="1">
    <mergeCell ref="F3:H3"/>
  </mergeCells>
  <pageMargins left="0.7" right="0.7" top="0.75" bottom="0.75" header="0.3" footer="0.3"/>
  <pageSetup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Morgan</dc:creator>
  <cp:lastModifiedBy>Renee Morgan</cp:lastModifiedBy>
  <cp:lastPrinted>2020-12-10T19:55:04Z</cp:lastPrinted>
  <dcterms:created xsi:type="dcterms:W3CDTF">2020-12-10T15:40:45Z</dcterms:created>
  <dcterms:modified xsi:type="dcterms:W3CDTF">2023-01-03T19:06:34Z</dcterms:modified>
</cp:coreProperties>
</file>